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３　総務課\１　庶務\24　ﾎｰﾑﾍﾟｰｼﾞ管理\2023(R5)09_イントラ内容更新（工事下請契約約款、互助会規約追加ほか）\経理部より\20231011依頼\HP次回更新版\"/>
    </mc:Choice>
  </mc:AlternateContent>
  <bookViews>
    <workbookView xWindow="0" yWindow="0" windowWidth="38400" windowHeight="12210"/>
  </bookViews>
  <sheets>
    <sheet name="請求書（総価契約）" sheetId="1" r:id="rId1"/>
    <sheet name="出来高明細書（フォーマット）" sheetId="2" r:id="rId2"/>
    <sheet name="請求書（入力例）総価契約" sheetId="4" r:id="rId3"/>
  </sheets>
  <definedNames>
    <definedName name="_xlnm._FilterDatabase" localSheetId="1" hidden="1">'出来高明細書（フォーマット）'!$B$5:$Q$7</definedName>
    <definedName name="_xlnm._FilterDatabase" localSheetId="0" hidden="1">'請求書（総価契約）'!$C$30:$CK$59</definedName>
    <definedName name="_xlnm._FilterDatabase" localSheetId="2" hidden="1">'請求書（入力例）総価契約'!$D$32:$CL$61</definedName>
    <definedName name="_xlnm.Print_Area" localSheetId="1">'出来高明細書（フォーマット）'!$A$1:$Q$122</definedName>
    <definedName name="_xlnm.Print_Area" localSheetId="0">'請求書（総価契約）'!$A$1:$CL$240</definedName>
    <definedName name="_xlnm.Print_Area" localSheetId="2">'請求書（入力例）総価契約'!$A$1:$DL$139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20" i="2" l="1"/>
  <c r="P120" i="2"/>
  <c r="O120" i="2"/>
  <c r="N120" i="2"/>
  <c r="M120" i="2"/>
  <c r="L120" i="2"/>
  <c r="K120" i="2"/>
  <c r="J120" i="2"/>
  <c r="I120" i="2"/>
  <c r="H120" i="2"/>
  <c r="G120" i="2"/>
  <c r="F120" i="2"/>
  <c r="E120" i="2"/>
  <c r="Q119" i="2"/>
  <c r="P119" i="2"/>
  <c r="O119" i="2"/>
  <c r="N119" i="2"/>
  <c r="M119" i="2"/>
  <c r="L119" i="2"/>
  <c r="K119" i="2"/>
  <c r="J119" i="2"/>
  <c r="I119" i="2"/>
  <c r="H119" i="2"/>
  <c r="G119" i="2"/>
  <c r="F119" i="2"/>
  <c r="E119" i="2"/>
  <c r="Q118" i="2"/>
  <c r="P118" i="2"/>
  <c r="O118" i="2"/>
  <c r="N118" i="2"/>
  <c r="M118" i="2"/>
  <c r="L118" i="2"/>
  <c r="K118" i="2"/>
  <c r="J118" i="2"/>
  <c r="I118" i="2"/>
  <c r="H118" i="2"/>
  <c r="G118" i="2"/>
  <c r="F118" i="2"/>
  <c r="E118" i="2"/>
  <c r="Q117" i="2"/>
  <c r="P117" i="2"/>
  <c r="O117" i="2"/>
  <c r="N117" i="2"/>
  <c r="M117" i="2"/>
  <c r="L117" i="2"/>
  <c r="K117" i="2"/>
  <c r="J117" i="2"/>
  <c r="I117" i="2"/>
  <c r="H117" i="2"/>
  <c r="G117" i="2"/>
  <c r="F117" i="2"/>
  <c r="E117" i="2"/>
  <c r="Q116" i="2"/>
  <c r="P116" i="2"/>
  <c r="O116" i="2"/>
  <c r="N116" i="2"/>
  <c r="M116" i="2"/>
  <c r="L116" i="2"/>
  <c r="K116" i="2"/>
  <c r="J116" i="2"/>
  <c r="I116" i="2"/>
  <c r="H116" i="2"/>
  <c r="G116" i="2"/>
  <c r="F116" i="2"/>
  <c r="E116" i="2"/>
  <c r="Q115" i="2"/>
  <c r="P115" i="2"/>
  <c r="O115" i="2"/>
  <c r="N115" i="2"/>
  <c r="M115" i="2"/>
  <c r="L115" i="2"/>
  <c r="K115" i="2"/>
  <c r="J115" i="2"/>
  <c r="I115" i="2"/>
  <c r="H115" i="2"/>
  <c r="G115" i="2"/>
  <c r="F115" i="2"/>
  <c r="E115" i="2"/>
  <c r="Q114" i="2"/>
  <c r="P114" i="2"/>
  <c r="O114" i="2"/>
  <c r="N114" i="2"/>
  <c r="M114" i="2"/>
  <c r="L114" i="2"/>
  <c r="K114" i="2"/>
  <c r="J114" i="2"/>
  <c r="I114" i="2"/>
  <c r="H114" i="2"/>
  <c r="G114" i="2"/>
  <c r="F114" i="2"/>
  <c r="E114" i="2"/>
  <c r="Q113" i="2"/>
  <c r="P113" i="2"/>
  <c r="O113" i="2"/>
  <c r="N113" i="2"/>
  <c r="M113" i="2"/>
  <c r="L113" i="2"/>
  <c r="K113" i="2"/>
  <c r="J113" i="2"/>
  <c r="I113" i="2"/>
  <c r="H113" i="2"/>
  <c r="G113" i="2"/>
  <c r="F113" i="2"/>
  <c r="E113" i="2"/>
  <c r="Q112" i="2"/>
  <c r="P112" i="2"/>
  <c r="O112" i="2"/>
  <c r="N112" i="2"/>
  <c r="M112" i="2"/>
  <c r="L112" i="2"/>
  <c r="K112" i="2"/>
  <c r="J112" i="2"/>
  <c r="I112" i="2"/>
  <c r="H112" i="2"/>
  <c r="G112" i="2"/>
  <c r="F112" i="2"/>
  <c r="E112" i="2"/>
  <c r="Q111" i="2"/>
  <c r="P111" i="2"/>
  <c r="O111" i="2"/>
  <c r="N111" i="2"/>
  <c r="M111" i="2"/>
  <c r="L111" i="2"/>
  <c r="K111" i="2"/>
  <c r="J111" i="2"/>
  <c r="I111" i="2"/>
  <c r="H111" i="2"/>
  <c r="G111" i="2"/>
  <c r="F111" i="2"/>
  <c r="E111" i="2"/>
  <c r="Q110" i="2"/>
  <c r="P110" i="2"/>
  <c r="O110" i="2"/>
  <c r="N110" i="2"/>
  <c r="M110" i="2"/>
  <c r="L110" i="2"/>
  <c r="K110" i="2"/>
  <c r="J110" i="2"/>
  <c r="I110" i="2"/>
  <c r="H110" i="2"/>
  <c r="G110" i="2"/>
  <c r="F110" i="2"/>
  <c r="E110" i="2"/>
  <c r="Q109" i="2"/>
  <c r="P109" i="2"/>
  <c r="O109" i="2"/>
  <c r="N109" i="2"/>
  <c r="M109" i="2"/>
  <c r="L109" i="2"/>
  <c r="K109" i="2"/>
  <c r="J109" i="2"/>
  <c r="I109" i="2"/>
  <c r="H109" i="2"/>
  <c r="G109" i="2"/>
  <c r="F109" i="2"/>
  <c r="E109" i="2"/>
  <c r="Q108" i="2"/>
  <c r="P108" i="2"/>
  <c r="O108" i="2"/>
  <c r="N108" i="2"/>
  <c r="M108" i="2"/>
  <c r="L108" i="2"/>
  <c r="K108" i="2"/>
  <c r="J108" i="2"/>
  <c r="I108" i="2"/>
  <c r="H108" i="2"/>
  <c r="G108" i="2"/>
  <c r="F108" i="2"/>
  <c r="E108" i="2"/>
  <c r="Q107" i="2"/>
  <c r="P107" i="2"/>
  <c r="O107" i="2"/>
  <c r="N107" i="2"/>
  <c r="M107" i="2"/>
  <c r="L107" i="2"/>
  <c r="K107" i="2"/>
  <c r="J107" i="2"/>
  <c r="I107" i="2"/>
  <c r="H107" i="2"/>
  <c r="G107" i="2"/>
  <c r="F107" i="2"/>
  <c r="E107" i="2"/>
  <c r="Q106" i="2"/>
  <c r="P106" i="2"/>
  <c r="O106" i="2"/>
  <c r="N106" i="2"/>
  <c r="M106" i="2"/>
  <c r="L106" i="2"/>
  <c r="K106" i="2"/>
  <c r="J106" i="2"/>
  <c r="I106" i="2"/>
  <c r="H106" i="2"/>
  <c r="G106" i="2"/>
  <c r="F106" i="2"/>
  <c r="E106" i="2"/>
  <c r="Q105" i="2"/>
  <c r="P105" i="2"/>
  <c r="O105" i="2"/>
  <c r="N105" i="2"/>
  <c r="M105" i="2"/>
  <c r="L105" i="2"/>
  <c r="K105" i="2"/>
  <c r="J105" i="2"/>
  <c r="I105" i="2"/>
  <c r="H105" i="2"/>
  <c r="G105" i="2"/>
  <c r="F105" i="2"/>
  <c r="E105" i="2"/>
  <c r="Q104" i="2"/>
  <c r="P104" i="2"/>
  <c r="O104" i="2"/>
  <c r="N104" i="2"/>
  <c r="M104" i="2"/>
  <c r="L104" i="2"/>
  <c r="K104" i="2"/>
  <c r="J104" i="2"/>
  <c r="I104" i="2"/>
  <c r="H104" i="2"/>
  <c r="G104" i="2"/>
  <c r="F104" i="2"/>
  <c r="E104" i="2"/>
  <c r="Q103" i="2"/>
  <c r="P103" i="2"/>
  <c r="O103" i="2"/>
  <c r="N103" i="2"/>
  <c r="M103" i="2"/>
  <c r="L103" i="2"/>
  <c r="K103" i="2"/>
  <c r="J103" i="2"/>
  <c r="I103" i="2"/>
  <c r="H103" i="2"/>
  <c r="G103" i="2"/>
  <c r="F103" i="2"/>
  <c r="E103" i="2"/>
  <c r="Q102" i="2"/>
  <c r="P102" i="2"/>
  <c r="O102" i="2"/>
  <c r="N102" i="2"/>
  <c r="M102" i="2"/>
  <c r="L102" i="2"/>
  <c r="K102" i="2"/>
  <c r="J102" i="2"/>
  <c r="I102" i="2"/>
  <c r="H102" i="2"/>
  <c r="G102" i="2"/>
  <c r="F102" i="2"/>
  <c r="E102" i="2"/>
  <c r="Q101" i="2"/>
  <c r="P101" i="2"/>
  <c r="O101" i="2"/>
  <c r="N101" i="2"/>
  <c r="M101" i="2"/>
  <c r="L101" i="2"/>
  <c r="K101" i="2"/>
  <c r="J101" i="2"/>
  <c r="I101" i="2"/>
  <c r="H101" i="2"/>
  <c r="G101" i="2"/>
  <c r="F101" i="2"/>
  <c r="E101" i="2"/>
  <c r="Q100" i="2"/>
  <c r="P100" i="2"/>
  <c r="O100" i="2"/>
  <c r="N100" i="2"/>
  <c r="M100" i="2"/>
  <c r="L100" i="2"/>
  <c r="K100" i="2"/>
  <c r="J100" i="2"/>
  <c r="I100" i="2"/>
  <c r="H100" i="2"/>
  <c r="G100" i="2"/>
  <c r="F100" i="2"/>
  <c r="E100" i="2"/>
  <c r="Q99" i="2"/>
  <c r="P99" i="2"/>
  <c r="O99" i="2"/>
  <c r="N99" i="2"/>
  <c r="M99" i="2"/>
  <c r="L99" i="2"/>
  <c r="K99" i="2"/>
  <c r="J99" i="2"/>
  <c r="I99" i="2"/>
  <c r="H99" i="2"/>
  <c r="G99" i="2"/>
  <c r="F99" i="2"/>
  <c r="E99" i="2"/>
  <c r="Q98" i="2"/>
  <c r="P98" i="2"/>
  <c r="O98" i="2"/>
  <c r="N98" i="2"/>
  <c r="M98" i="2"/>
  <c r="L98" i="2"/>
  <c r="K98" i="2"/>
  <c r="J98" i="2"/>
  <c r="I98" i="2"/>
  <c r="H98" i="2"/>
  <c r="G98" i="2"/>
  <c r="F98" i="2"/>
  <c r="E98" i="2"/>
  <c r="Q97" i="2"/>
  <c r="P97" i="2"/>
  <c r="O97" i="2"/>
  <c r="N97" i="2"/>
  <c r="M97" i="2"/>
  <c r="L97" i="2"/>
  <c r="K97" i="2"/>
  <c r="J97" i="2"/>
  <c r="I97" i="2"/>
  <c r="H97" i="2"/>
  <c r="G97" i="2"/>
  <c r="F97" i="2"/>
  <c r="Q60" i="2"/>
  <c r="P60" i="2"/>
  <c r="O60" i="2"/>
  <c r="N60" i="2"/>
  <c r="M60" i="2"/>
  <c r="L60" i="2"/>
  <c r="K60" i="2"/>
  <c r="J60" i="2"/>
  <c r="I60" i="2"/>
  <c r="H60" i="2"/>
  <c r="G60" i="2"/>
  <c r="F60" i="2"/>
  <c r="E60" i="2"/>
  <c r="Q59" i="2"/>
  <c r="P59" i="2"/>
  <c r="O59" i="2"/>
  <c r="N59" i="2"/>
  <c r="M59" i="2"/>
  <c r="L59" i="2"/>
  <c r="K59" i="2"/>
  <c r="J59" i="2"/>
  <c r="I59" i="2"/>
  <c r="H59" i="2"/>
  <c r="G59" i="2"/>
  <c r="F59" i="2"/>
  <c r="E59" i="2"/>
  <c r="Q58" i="2"/>
  <c r="P58" i="2"/>
  <c r="O58" i="2"/>
  <c r="N58" i="2"/>
  <c r="M58" i="2"/>
  <c r="L58" i="2"/>
  <c r="K58" i="2"/>
  <c r="J58" i="2"/>
  <c r="I58" i="2"/>
  <c r="H58" i="2"/>
  <c r="G58" i="2"/>
  <c r="F58" i="2"/>
  <c r="E58" i="2"/>
  <c r="Q57" i="2"/>
  <c r="P57" i="2"/>
  <c r="O57" i="2"/>
  <c r="N57" i="2"/>
  <c r="M57" i="2"/>
  <c r="L57" i="2"/>
  <c r="K57" i="2"/>
  <c r="J57" i="2"/>
  <c r="I57" i="2"/>
  <c r="H57" i="2"/>
  <c r="G57" i="2"/>
  <c r="F57" i="2"/>
  <c r="E57" i="2"/>
  <c r="Q56" i="2"/>
  <c r="P56" i="2"/>
  <c r="O56" i="2"/>
  <c r="N56" i="2"/>
  <c r="M56" i="2"/>
  <c r="L56" i="2"/>
  <c r="K56" i="2"/>
  <c r="J56" i="2"/>
  <c r="I56" i="2"/>
  <c r="H56" i="2"/>
  <c r="G56" i="2"/>
  <c r="F56" i="2"/>
  <c r="E56" i="2"/>
  <c r="Q55" i="2"/>
  <c r="P55" i="2"/>
  <c r="O55" i="2"/>
  <c r="N55" i="2"/>
  <c r="M55" i="2"/>
  <c r="L55" i="2"/>
  <c r="K55" i="2"/>
  <c r="J55" i="2"/>
  <c r="I55" i="2"/>
  <c r="H55" i="2"/>
  <c r="G55" i="2"/>
  <c r="F55" i="2"/>
  <c r="E55" i="2"/>
  <c r="Q54" i="2"/>
  <c r="P54" i="2"/>
  <c r="O54" i="2"/>
  <c r="N54" i="2"/>
  <c r="M54" i="2"/>
  <c r="L54" i="2"/>
  <c r="K54" i="2"/>
  <c r="J54" i="2"/>
  <c r="I54" i="2"/>
  <c r="H54" i="2"/>
  <c r="G54" i="2"/>
  <c r="F54" i="2"/>
  <c r="E54" i="2"/>
  <c r="Q53" i="2"/>
  <c r="P53" i="2"/>
  <c r="O53" i="2"/>
  <c r="N53" i="2"/>
  <c r="M53" i="2"/>
  <c r="L53" i="2"/>
  <c r="K53" i="2"/>
  <c r="J53" i="2"/>
  <c r="I53" i="2"/>
  <c r="H53" i="2"/>
  <c r="G53" i="2"/>
  <c r="F53" i="2"/>
  <c r="E53" i="2"/>
  <c r="Q52" i="2"/>
  <c r="P52" i="2"/>
  <c r="O52" i="2"/>
  <c r="N52" i="2"/>
  <c r="M52" i="2"/>
  <c r="L52" i="2"/>
  <c r="K52" i="2"/>
  <c r="J52" i="2"/>
  <c r="I52" i="2"/>
  <c r="H52" i="2"/>
  <c r="G52" i="2"/>
  <c r="F52" i="2"/>
  <c r="E52" i="2"/>
  <c r="Q51" i="2"/>
  <c r="P51" i="2"/>
  <c r="O51" i="2"/>
  <c r="N51" i="2"/>
  <c r="M51" i="2"/>
  <c r="L51" i="2"/>
  <c r="K51" i="2"/>
  <c r="J51" i="2"/>
  <c r="I51" i="2"/>
  <c r="H51" i="2"/>
  <c r="G51" i="2"/>
  <c r="F51" i="2"/>
  <c r="E51" i="2"/>
  <c r="Q50" i="2"/>
  <c r="P50" i="2"/>
  <c r="O50" i="2"/>
  <c r="N50" i="2"/>
  <c r="M50" i="2"/>
  <c r="L50" i="2"/>
  <c r="K50" i="2"/>
  <c r="J50" i="2"/>
  <c r="I50" i="2"/>
  <c r="H50" i="2"/>
  <c r="G50" i="2"/>
  <c r="F50" i="2"/>
  <c r="E50" i="2"/>
  <c r="Q49" i="2"/>
  <c r="P49" i="2"/>
  <c r="O49" i="2"/>
  <c r="N49" i="2"/>
  <c r="M49" i="2"/>
  <c r="L49" i="2"/>
  <c r="K49" i="2"/>
  <c r="J49" i="2"/>
  <c r="I49" i="2"/>
  <c r="H49" i="2"/>
  <c r="G49" i="2"/>
  <c r="F49" i="2"/>
  <c r="E49" i="2"/>
  <c r="Q48" i="2"/>
  <c r="P48" i="2"/>
  <c r="O48" i="2"/>
  <c r="N48" i="2"/>
  <c r="M48" i="2"/>
  <c r="L48" i="2"/>
  <c r="K48" i="2"/>
  <c r="J48" i="2"/>
  <c r="I48" i="2"/>
  <c r="H48" i="2"/>
  <c r="G48" i="2"/>
  <c r="F48" i="2"/>
  <c r="E48" i="2"/>
  <c r="Q47" i="2"/>
  <c r="P47" i="2"/>
  <c r="O47" i="2"/>
  <c r="N47" i="2"/>
  <c r="M47" i="2"/>
  <c r="L47" i="2"/>
  <c r="K47" i="2"/>
  <c r="J47" i="2"/>
  <c r="I47" i="2"/>
  <c r="H47" i="2"/>
  <c r="G47" i="2"/>
  <c r="F47" i="2"/>
  <c r="E47" i="2"/>
  <c r="Q46" i="2"/>
  <c r="P46" i="2"/>
  <c r="O46" i="2"/>
  <c r="N46" i="2"/>
  <c r="M46" i="2"/>
  <c r="L46" i="2"/>
  <c r="K46" i="2"/>
  <c r="J46" i="2"/>
  <c r="I46" i="2"/>
  <c r="H46" i="2"/>
  <c r="G46" i="2"/>
  <c r="F46" i="2"/>
  <c r="E46" i="2"/>
  <c r="Q45" i="2"/>
  <c r="P45" i="2"/>
  <c r="O45" i="2"/>
  <c r="N45" i="2"/>
  <c r="M45" i="2"/>
  <c r="L45" i="2"/>
  <c r="K45" i="2"/>
  <c r="J45" i="2"/>
  <c r="I45" i="2"/>
  <c r="H45" i="2"/>
  <c r="G45" i="2"/>
  <c r="F45" i="2"/>
  <c r="E45" i="2"/>
  <c r="Q44" i="2"/>
  <c r="P44" i="2"/>
  <c r="O44" i="2"/>
  <c r="N44" i="2"/>
  <c r="M44" i="2"/>
  <c r="L44" i="2"/>
  <c r="K44" i="2"/>
  <c r="J44" i="2"/>
  <c r="I44" i="2"/>
  <c r="H44" i="2"/>
  <c r="G44" i="2"/>
  <c r="F44" i="2"/>
  <c r="E44" i="2"/>
  <c r="Q43" i="2"/>
  <c r="P43" i="2"/>
  <c r="O43" i="2"/>
  <c r="N43" i="2"/>
  <c r="M43" i="2"/>
  <c r="L43" i="2"/>
  <c r="K43" i="2"/>
  <c r="J43" i="2"/>
  <c r="I43" i="2"/>
  <c r="H43" i="2"/>
  <c r="G43" i="2"/>
  <c r="F43" i="2"/>
  <c r="E43" i="2"/>
  <c r="Q42" i="2"/>
  <c r="P42" i="2"/>
  <c r="O42" i="2"/>
  <c r="N42" i="2"/>
  <c r="M42" i="2"/>
  <c r="L42" i="2"/>
  <c r="K42" i="2"/>
  <c r="J42" i="2"/>
  <c r="I42" i="2"/>
  <c r="H42" i="2"/>
  <c r="G42" i="2"/>
  <c r="F42" i="2"/>
  <c r="E42" i="2"/>
  <c r="Q41" i="2"/>
  <c r="P41" i="2"/>
  <c r="O41" i="2"/>
  <c r="N41" i="2"/>
  <c r="M41" i="2"/>
  <c r="L41" i="2"/>
  <c r="K41" i="2"/>
  <c r="J41" i="2"/>
  <c r="I41" i="2"/>
  <c r="H41" i="2"/>
  <c r="G41" i="2"/>
  <c r="F41" i="2"/>
  <c r="E41" i="2"/>
  <c r="Q40" i="2"/>
  <c r="P40" i="2"/>
  <c r="O40" i="2"/>
  <c r="N40" i="2"/>
  <c r="M40" i="2"/>
  <c r="L40" i="2"/>
  <c r="K40" i="2"/>
  <c r="J40" i="2"/>
  <c r="I40" i="2"/>
  <c r="H40" i="2"/>
  <c r="G40" i="2"/>
  <c r="F40" i="2"/>
  <c r="E40" i="2"/>
  <c r="Q39" i="2"/>
  <c r="P39" i="2"/>
  <c r="O39" i="2"/>
  <c r="N39" i="2"/>
  <c r="M39" i="2"/>
  <c r="L39" i="2"/>
  <c r="K39" i="2"/>
  <c r="J39" i="2"/>
  <c r="I39" i="2"/>
  <c r="H39" i="2"/>
  <c r="G39" i="2"/>
  <c r="F39" i="2"/>
  <c r="E39" i="2"/>
  <c r="Q38" i="2"/>
  <c r="P38" i="2"/>
  <c r="O38" i="2"/>
  <c r="N38" i="2"/>
  <c r="M38" i="2"/>
  <c r="L38" i="2"/>
  <c r="K38" i="2"/>
  <c r="J38" i="2"/>
  <c r="I38" i="2"/>
  <c r="H38" i="2"/>
  <c r="G38" i="2"/>
  <c r="F38" i="2"/>
  <c r="E38" i="2"/>
  <c r="Q37" i="2"/>
  <c r="P37" i="2"/>
  <c r="O37" i="2"/>
  <c r="N37" i="2"/>
  <c r="M37" i="2"/>
  <c r="L37" i="2"/>
  <c r="K37" i="2"/>
  <c r="J37" i="2"/>
  <c r="I37" i="2"/>
  <c r="H37" i="2"/>
  <c r="G37" i="2"/>
  <c r="F37" i="2"/>
  <c r="Q90" i="2"/>
  <c r="P90" i="2"/>
  <c r="O90" i="2"/>
  <c r="N90" i="2"/>
  <c r="M90" i="2"/>
  <c r="L90" i="2"/>
  <c r="K90" i="2"/>
  <c r="J90" i="2"/>
  <c r="I90" i="2"/>
  <c r="H90" i="2"/>
  <c r="G90" i="2"/>
  <c r="F90" i="2"/>
  <c r="E90" i="2"/>
  <c r="Q89" i="2"/>
  <c r="P89" i="2"/>
  <c r="O89" i="2"/>
  <c r="N89" i="2"/>
  <c r="M89" i="2"/>
  <c r="L89" i="2"/>
  <c r="K89" i="2"/>
  <c r="J89" i="2"/>
  <c r="I89" i="2"/>
  <c r="H89" i="2"/>
  <c r="G89" i="2"/>
  <c r="F89" i="2"/>
  <c r="E89" i="2"/>
  <c r="Q88" i="2"/>
  <c r="P88" i="2"/>
  <c r="O88" i="2"/>
  <c r="N88" i="2"/>
  <c r="M88" i="2"/>
  <c r="L88" i="2"/>
  <c r="K88" i="2"/>
  <c r="J88" i="2"/>
  <c r="I88" i="2"/>
  <c r="H88" i="2"/>
  <c r="G88" i="2"/>
  <c r="F88" i="2"/>
  <c r="E88" i="2"/>
  <c r="Q87" i="2"/>
  <c r="P87" i="2"/>
  <c r="O87" i="2"/>
  <c r="N87" i="2"/>
  <c r="M87" i="2"/>
  <c r="L87" i="2"/>
  <c r="K87" i="2"/>
  <c r="J87" i="2"/>
  <c r="I87" i="2"/>
  <c r="H87" i="2"/>
  <c r="G87" i="2"/>
  <c r="F87" i="2"/>
  <c r="E87" i="2"/>
  <c r="Q86" i="2"/>
  <c r="P86" i="2"/>
  <c r="O86" i="2"/>
  <c r="N86" i="2"/>
  <c r="M86" i="2"/>
  <c r="L86" i="2"/>
  <c r="K86" i="2"/>
  <c r="J86" i="2"/>
  <c r="I86" i="2"/>
  <c r="H86" i="2"/>
  <c r="G86" i="2"/>
  <c r="F86" i="2"/>
  <c r="E86" i="2"/>
  <c r="Q85" i="2"/>
  <c r="P85" i="2"/>
  <c r="O85" i="2"/>
  <c r="N85" i="2"/>
  <c r="M85" i="2"/>
  <c r="L85" i="2"/>
  <c r="K85" i="2"/>
  <c r="J85" i="2"/>
  <c r="I85" i="2"/>
  <c r="H85" i="2"/>
  <c r="G85" i="2"/>
  <c r="F85" i="2"/>
  <c r="E85" i="2"/>
  <c r="Q84" i="2"/>
  <c r="P84" i="2"/>
  <c r="O84" i="2"/>
  <c r="N84" i="2"/>
  <c r="M84" i="2"/>
  <c r="L84" i="2"/>
  <c r="K84" i="2"/>
  <c r="J84" i="2"/>
  <c r="I84" i="2"/>
  <c r="H84" i="2"/>
  <c r="G84" i="2"/>
  <c r="F84" i="2"/>
  <c r="E84" i="2"/>
  <c r="Q83" i="2"/>
  <c r="P83" i="2"/>
  <c r="O83" i="2"/>
  <c r="N83" i="2"/>
  <c r="M83" i="2"/>
  <c r="L83" i="2"/>
  <c r="K83" i="2"/>
  <c r="J83" i="2"/>
  <c r="I83" i="2"/>
  <c r="H83" i="2"/>
  <c r="G83" i="2"/>
  <c r="F83" i="2"/>
  <c r="E83" i="2"/>
  <c r="Q82" i="2"/>
  <c r="P82" i="2"/>
  <c r="O82" i="2"/>
  <c r="N82" i="2"/>
  <c r="M82" i="2"/>
  <c r="L82" i="2"/>
  <c r="K82" i="2"/>
  <c r="J82" i="2"/>
  <c r="I82" i="2"/>
  <c r="H82" i="2"/>
  <c r="G82" i="2"/>
  <c r="F82" i="2"/>
  <c r="E82" i="2"/>
  <c r="Q81" i="2"/>
  <c r="P81" i="2"/>
  <c r="O81" i="2"/>
  <c r="N81" i="2"/>
  <c r="M81" i="2"/>
  <c r="L81" i="2"/>
  <c r="K81" i="2"/>
  <c r="J81" i="2"/>
  <c r="I81" i="2"/>
  <c r="H81" i="2"/>
  <c r="G81" i="2"/>
  <c r="F81" i="2"/>
  <c r="E81" i="2"/>
  <c r="Q80" i="2"/>
  <c r="P80" i="2"/>
  <c r="O80" i="2"/>
  <c r="N80" i="2"/>
  <c r="M80" i="2"/>
  <c r="L80" i="2"/>
  <c r="K80" i="2"/>
  <c r="J80" i="2"/>
  <c r="I80" i="2"/>
  <c r="H80" i="2"/>
  <c r="G80" i="2"/>
  <c r="F80" i="2"/>
  <c r="E80" i="2"/>
  <c r="Q79" i="2"/>
  <c r="P79" i="2"/>
  <c r="O79" i="2"/>
  <c r="N79" i="2"/>
  <c r="M79" i="2"/>
  <c r="L79" i="2"/>
  <c r="K79" i="2"/>
  <c r="J79" i="2"/>
  <c r="I79" i="2"/>
  <c r="H79" i="2"/>
  <c r="G79" i="2"/>
  <c r="F79" i="2"/>
  <c r="E79" i="2"/>
  <c r="Q78" i="2"/>
  <c r="P78" i="2"/>
  <c r="O78" i="2"/>
  <c r="N78" i="2"/>
  <c r="M78" i="2"/>
  <c r="L78" i="2"/>
  <c r="K78" i="2"/>
  <c r="J78" i="2"/>
  <c r="I78" i="2"/>
  <c r="H78" i="2"/>
  <c r="G78" i="2"/>
  <c r="F78" i="2"/>
  <c r="E78" i="2"/>
  <c r="Q77" i="2"/>
  <c r="P77" i="2"/>
  <c r="O77" i="2"/>
  <c r="N77" i="2"/>
  <c r="M77" i="2"/>
  <c r="L77" i="2"/>
  <c r="K77" i="2"/>
  <c r="J77" i="2"/>
  <c r="I77" i="2"/>
  <c r="H77" i="2"/>
  <c r="G77" i="2"/>
  <c r="F77" i="2"/>
  <c r="E77" i="2"/>
  <c r="Q76" i="2"/>
  <c r="P76" i="2"/>
  <c r="O76" i="2"/>
  <c r="N76" i="2"/>
  <c r="M76" i="2"/>
  <c r="L76" i="2"/>
  <c r="K76" i="2"/>
  <c r="J76" i="2"/>
  <c r="I76" i="2"/>
  <c r="H76" i="2"/>
  <c r="G76" i="2"/>
  <c r="F76" i="2"/>
  <c r="E76" i="2"/>
  <c r="Q75" i="2"/>
  <c r="P75" i="2"/>
  <c r="O75" i="2"/>
  <c r="N75" i="2"/>
  <c r="M75" i="2"/>
  <c r="L75" i="2"/>
  <c r="K75" i="2"/>
  <c r="J75" i="2"/>
  <c r="I75" i="2"/>
  <c r="H75" i="2"/>
  <c r="G75" i="2"/>
  <c r="F75" i="2"/>
  <c r="E75" i="2"/>
  <c r="Q74" i="2"/>
  <c r="P74" i="2"/>
  <c r="O74" i="2"/>
  <c r="N74" i="2"/>
  <c r="M74" i="2"/>
  <c r="L74" i="2"/>
  <c r="K74" i="2"/>
  <c r="J74" i="2"/>
  <c r="I74" i="2"/>
  <c r="H74" i="2"/>
  <c r="G74" i="2"/>
  <c r="F74" i="2"/>
  <c r="E74" i="2"/>
  <c r="Q73" i="2"/>
  <c r="P73" i="2"/>
  <c r="O73" i="2"/>
  <c r="N73" i="2"/>
  <c r="M73" i="2"/>
  <c r="L73" i="2"/>
  <c r="K73" i="2"/>
  <c r="J73" i="2"/>
  <c r="I73" i="2"/>
  <c r="H73" i="2"/>
  <c r="G73" i="2"/>
  <c r="F73" i="2"/>
  <c r="E73" i="2"/>
  <c r="Q72" i="2"/>
  <c r="P72" i="2"/>
  <c r="O72" i="2"/>
  <c r="N72" i="2"/>
  <c r="M72" i="2"/>
  <c r="L72" i="2"/>
  <c r="K72" i="2"/>
  <c r="J72" i="2"/>
  <c r="I72" i="2"/>
  <c r="H72" i="2"/>
  <c r="G72" i="2"/>
  <c r="F72" i="2"/>
  <c r="E72" i="2"/>
  <c r="Q71" i="2"/>
  <c r="P71" i="2"/>
  <c r="O71" i="2"/>
  <c r="N71" i="2"/>
  <c r="M71" i="2"/>
  <c r="L71" i="2"/>
  <c r="K71" i="2"/>
  <c r="J71" i="2"/>
  <c r="I71" i="2"/>
  <c r="H71" i="2"/>
  <c r="G71" i="2"/>
  <c r="F71" i="2"/>
  <c r="E71" i="2"/>
  <c r="Q70" i="2"/>
  <c r="P70" i="2"/>
  <c r="O70" i="2"/>
  <c r="N70" i="2"/>
  <c r="M70" i="2"/>
  <c r="L70" i="2"/>
  <c r="K70" i="2"/>
  <c r="J70" i="2"/>
  <c r="I70" i="2"/>
  <c r="H70" i="2"/>
  <c r="G70" i="2"/>
  <c r="F70" i="2"/>
  <c r="E70" i="2"/>
  <c r="Q69" i="2"/>
  <c r="P69" i="2"/>
  <c r="O69" i="2"/>
  <c r="N69" i="2"/>
  <c r="M69" i="2"/>
  <c r="L69" i="2"/>
  <c r="K69" i="2"/>
  <c r="J69" i="2"/>
  <c r="I69" i="2"/>
  <c r="H69" i="2"/>
  <c r="G69" i="2"/>
  <c r="F69" i="2"/>
  <c r="E69" i="2"/>
  <c r="Q68" i="2"/>
  <c r="P68" i="2"/>
  <c r="O68" i="2"/>
  <c r="N68" i="2"/>
  <c r="M68" i="2"/>
  <c r="L68" i="2"/>
  <c r="K68" i="2"/>
  <c r="J68" i="2"/>
  <c r="I68" i="2"/>
  <c r="H68" i="2"/>
  <c r="G68" i="2"/>
  <c r="F68" i="2"/>
  <c r="E68" i="2"/>
  <c r="Q67" i="2"/>
  <c r="P67" i="2"/>
  <c r="O67" i="2"/>
  <c r="N67" i="2"/>
  <c r="M67" i="2"/>
  <c r="L67" i="2"/>
  <c r="K67" i="2"/>
  <c r="J67" i="2"/>
  <c r="I67" i="2"/>
  <c r="H67" i="2"/>
  <c r="G67" i="2"/>
  <c r="F67" i="2"/>
  <c r="J9" i="2"/>
  <c r="L9" i="2"/>
  <c r="M9" i="2"/>
  <c r="N9" i="2"/>
  <c r="O9" i="2"/>
  <c r="P9" i="2"/>
  <c r="Q9" i="2"/>
  <c r="J10" i="2"/>
  <c r="L10" i="2"/>
  <c r="M10" i="2"/>
  <c r="N10" i="2"/>
  <c r="O10" i="2"/>
  <c r="P10" i="2"/>
  <c r="Q10" i="2"/>
  <c r="J11" i="2"/>
  <c r="L11" i="2"/>
  <c r="M11" i="2"/>
  <c r="N11" i="2"/>
  <c r="O11" i="2"/>
  <c r="P11" i="2"/>
  <c r="Q11" i="2"/>
  <c r="J12" i="2"/>
  <c r="L12" i="2"/>
  <c r="M12" i="2"/>
  <c r="N12" i="2"/>
  <c r="O12" i="2"/>
  <c r="P12" i="2"/>
  <c r="Q12" i="2"/>
  <c r="J13" i="2"/>
  <c r="L13" i="2"/>
  <c r="M13" i="2"/>
  <c r="N13" i="2"/>
  <c r="O13" i="2"/>
  <c r="P13" i="2"/>
  <c r="Q13" i="2"/>
  <c r="J14" i="2"/>
  <c r="L14" i="2"/>
  <c r="M14" i="2"/>
  <c r="N14" i="2"/>
  <c r="O14" i="2"/>
  <c r="P14" i="2"/>
  <c r="Q14" i="2"/>
  <c r="J15" i="2"/>
  <c r="L15" i="2"/>
  <c r="M15" i="2"/>
  <c r="N15" i="2"/>
  <c r="O15" i="2"/>
  <c r="P15" i="2"/>
  <c r="Q15" i="2"/>
  <c r="J16" i="2"/>
  <c r="L16" i="2"/>
  <c r="M16" i="2"/>
  <c r="N16" i="2"/>
  <c r="O16" i="2"/>
  <c r="P16" i="2"/>
  <c r="Q16" i="2"/>
  <c r="J17" i="2"/>
  <c r="L17" i="2"/>
  <c r="M17" i="2"/>
  <c r="N17" i="2"/>
  <c r="O17" i="2"/>
  <c r="P17" i="2"/>
  <c r="Q17" i="2"/>
  <c r="J18" i="2"/>
  <c r="L18" i="2"/>
  <c r="M18" i="2"/>
  <c r="N18" i="2"/>
  <c r="O18" i="2"/>
  <c r="P18" i="2"/>
  <c r="Q18" i="2"/>
  <c r="J19" i="2"/>
  <c r="L19" i="2"/>
  <c r="M19" i="2"/>
  <c r="N19" i="2"/>
  <c r="O19" i="2"/>
  <c r="P19" i="2"/>
  <c r="Q19" i="2"/>
  <c r="J20" i="2"/>
  <c r="L20" i="2"/>
  <c r="M20" i="2"/>
  <c r="N20" i="2"/>
  <c r="O20" i="2"/>
  <c r="P20" i="2"/>
  <c r="Q20" i="2"/>
  <c r="J21" i="2"/>
  <c r="L21" i="2"/>
  <c r="M21" i="2"/>
  <c r="N21" i="2"/>
  <c r="O21" i="2"/>
  <c r="P21" i="2"/>
  <c r="Q21" i="2"/>
  <c r="J22" i="2"/>
  <c r="L22" i="2"/>
  <c r="M22" i="2"/>
  <c r="N22" i="2"/>
  <c r="O22" i="2"/>
  <c r="P22" i="2"/>
  <c r="Q22" i="2"/>
  <c r="J23" i="2"/>
  <c r="L23" i="2"/>
  <c r="M23" i="2"/>
  <c r="N23" i="2"/>
  <c r="O23" i="2"/>
  <c r="P23" i="2"/>
  <c r="Q23" i="2"/>
  <c r="J24" i="2"/>
  <c r="L24" i="2"/>
  <c r="M24" i="2"/>
  <c r="N24" i="2"/>
  <c r="O24" i="2"/>
  <c r="P24" i="2"/>
  <c r="Q24" i="2"/>
  <c r="J25" i="2"/>
  <c r="L25" i="2"/>
  <c r="M25" i="2"/>
  <c r="N25" i="2"/>
  <c r="O25" i="2"/>
  <c r="P25" i="2"/>
  <c r="Q25" i="2"/>
  <c r="J26" i="2"/>
  <c r="L26" i="2"/>
  <c r="M26" i="2"/>
  <c r="N26" i="2"/>
  <c r="O26" i="2"/>
  <c r="P26" i="2"/>
  <c r="Q26" i="2"/>
  <c r="J27" i="2"/>
  <c r="L27" i="2"/>
  <c r="M27" i="2"/>
  <c r="N27" i="2"/>
  <c r="O27" i="2"/>
  <c r="P27" i="2"/>
  <c r="Q27" i="2"/>
  <c r="J28" i="2"/>
  <c r="L28" i="2"/>
  <c r="M28" i="2"/>
  <c r="N28" i="2"/>
  <c r="O28" i="2"/>
  <c r="P28" i="2"/>
  <c r="Q28" i="2"/>
  <c r="J29" i="2"/>
  <c r="L29" i="2"/>
  <c r="M29" i="2"/>
  <c r="N29" i="2"/>
  <c r="O29" i="2"/>
  <c r="P29" i="2"/>
  <c r="Q29" i="2"/>
  <c r="J30" i="2"/>
  <c r="L30" i="2"/>
  <c r="M30" i="2"/>
  <c r="N30" i="2"/>
  <c r="O30" i="2"/>
  <c r="P30" i="2"/>
  <c r="Q30" i="2"/>
  <c r="J8" i="2"/>
  <c r="L8" i="2"/>
  <c r="M8" i="2"/>
  <c r="N8" i="2"/>
  <c r="O8" i="2"/>
  <c r="P8" i="2"/>
  <c r="Q8" i="2"/>
  <c r="Q7" i="2"/>
  <c r="P7" i="2"/>
  <c r="N7" i="2"/>
  <c r="L7" i="2"/>
  <c r="J7" i="2"/>
  <c r="M7" i="2"/>
  <c r="C4" i="1" l="1"/>
  <c r="AJ29" i="1" l="1"/>
  <c r="C64" i="1" l="1"/>
  <c r="C124" i="1" l="1"/>
  <c r="C184" i="1"/>
  <c r="DO1" i="1" l="1"/>
  <c r="CM1" i="1" s="1"/>
  <c r="DO2" i="1"/>
  <c r="CM2" i="1" l="1"/>
  <c r="CC233" i="1"/>
  <c r="CC173" i="1"/>
  <c r="CC113" i="1"/>
  <c r="CB77" i="1" l="1"/>
  <c r="BM77" i="1"/>
  <c r="P1" i="1"/>
  <c r="BC231" i="1" l="1"/>
  <c r="BC229" i="1"/>
  <c r="BC227" i="1"/>
  <c r="BC171" i="1"/>
  <c r="BC169" i="1"/>
  <c r="BC167" i="1"/>
  <c r="AL231" i="1"/>
  <c r="AL229" i="1"/>
  <c r="AL227" i="1"/>
  <c r="AL171" i="1"/>
  <c r="AL169" i="1"/>
  <c r="AL167" i="1"/>
  <c r="BC111" i="1"/>
  <c r="AL111" i="1"/>
  <c r="BC109" i="1"/>
  <c r="AL109" i="1"/>
  <c r="BC107" i="1"/>
  <c r="AL107" i="1"/>
  <c r="CC33" i="1" l="1"/>
  <c r="CQ61" i="4" l="1"/>
  <c r="CM9" i="1" l="1"/>
  <c r="CE142" i="4" l="1"/>
  <c r="CE141" i="4"/>
  <c r="CE140" i="4"/>
  <c r="DD61" i="4"/>
  <c r="BD51" i="4"/>
  <c r="AM51" i="4"/>
  <c r="BU49" i="4"/>
  <c r="BD49" i="4"/>
  <c r="AU49" i="4"/>
  <c r="AU51" i="4" s="1"/>
  <c r="AM49" i="4"/>
  <c r="CD47" i="4"/>
  <c r="CN47" i="4" s="1"/>
  <c r="BD47" i="4"/>
  <c r="CD45" i="4"/>
  <c r="CN45" i="4" s="1"/>
  <c r="CD43" i="4"/>
  <c r="BD43" i="4" s="1"/>
  <c r="CD41" i="4"/>
  <c r="CN41" i="4" s="1"/>
  <c r="CD39" i="4"/>
  <c r="CD37" i="4"/>
  <c r="CN37" i="4" s="1"/>
  <c r="CD35" i="4"/>
  <c r="CN35" i="4" s="1"/>
  <c r="BD35" i="4"/>
  <c r="CN31" i="4"/>
  <c r="CN28" i="4"/>
  <c r="CN25" i="4"/>
  <c r="CN22" i="4"/>
  <c r="DT21" i="4"/>
  <c r="DT20" i="4"/>
  <c r="DT19" i="4"/>
  <c r="CN19" i="4"/>
  <c r="DT18" i="4"/>
  <c r="DT17" i="4"/>
  <c r="DT16" i="4"/>
  <c r="CN16" i="4"/>
  <c r="DT15" i="4"/>
  <c r="DT14" i="4"/>
  <c r="DT13" i="4"/>
  <c r="DT12" i="4"/>
  <c r="DT11" i="4"/>
  <c r="CN11" i="4"/>
  <c r="DT10" i="4"/>
  <c r="DT9" i="4"/>
  <c r="DV6" i="4" s="1"/>
  <c r="DV22" i="4" s="1"/>
  <c r="BI7" i="4" s="1"/>
  <c r="CN9" i="4"/>
  <c r="DT8" i="4"/>
  <c r="DT7" i="4"/>
  <c r="DT6" i="4"/>
  <c r="DR5" i="4"/>
  <c r="Q3" i="4"/>
  <c r="AZ17" i="4" l="1"/>
  <c r="CN13" i="4" s="1"/>
  <c r="CN43" i="4"/>
  <c r="BD45" i="4"/>
  <c r="BD37" i="4"/>
  <c r="BD39" i="4"/>
  <c r="CN39" i="4"/>
  <c r="AU53" i="4"/>
  <c r="AP11" i="4" s="1"/>
  <c r="DE61" i="4"/>
  <c r="DF61" i="4" s="1"/>
  <c r="BD41" i="4"/>
  <c r="CD49" i="4"/>
  <c r="BU51" i="4" s="1"/>
  <c r="BU53" i="4" s="1"/>
  <c r="N3" i="2"/>
  <c r="N33" i="2" s="1"/>
  <c r="D3" i="2"/>
  <c r="D63" i="2" s="1"/>
  <c r="G2" i="2"/>
  <c r="G92" i="2" s="1"/>
  <c r="B117" i="2"/>
  <c r="B113" i="2"/>
  <c r="B101" i="2"/>
  <c r="E97" i="2"/>
  <c r="B97" i="2"/>
  <c r="B82" i="2"/>
  <c r="B112" i="2" s="1"/>
  <c r="B72" i="2"/>
  <c r="B102" i="2" s="1"/>
  <c r="B68" i="2"/>
  <c r="B98" i="2" s="1"/>
  <c r="E67" i="2"/>
  <c r="B67" i="2"/>
  <c r="B60" i="2"/>
  <c r="B90" i="2" s="1"/>
  <c r="B120" i="2" s="1"/>
  <c r="B59" i="2"/>
  <c r="B89" i="2" s="1"/>
  <c r="B119" i="2" s="1"/>
  <c r="B58" i="2"/>
  <c r="B88" i="2" s="1"/>
  <c r="B118" i="2" s="1"/>
  <c r="B57" i="2"/>
  <c r="B87" i="2" s="1"/>
  <c r="B56" i="2"/>
  <c r="B86" i="2" s="1"/>
  <c r="B116" i="2" s="1"/>
  <c r="B55" i="2"/>
  <c r="B85" i="2" s="1"/>
  <c r="B115" i="2" s="1"/>
  <c r="B54" i="2"/>
  <c r="B84" i="2" s="1"/>
  <c r="B114" i="2" s="1"/>
  <c r="B53" i="2"/>
  <c r="B83" i="2" s="1"/>
  <c r="B52" i="2"/>
  <c r="B51" i="2"/>
  <c r="B81" i="2" s="1"/>
  <c r="B111" i="2" s="1"/>
  <c r="B50" i="2"/>
  <c r="B80" i="2" s="1"/>
  <c r="B110" i="2" s="1"/>
  <c r="B49" i="2"/>
  <c r="B79" i="2" s="1"/>
  <c r="B109" i="2" s="1"/>
  <c r="B48" i="2"/>
  <c r="B78" i="2" s="1"/>
  <c r="B108" i="2" s="1"/>
  <c r="B47" i="2"/>
  <c r="B77" i="2" s="1"/>
  <c r="B107" i="2" s="1"/>
  <c r="B46" i="2"/>
  <c r="B76" i="2" s="1"/>
  <c r="B106" i="2" s="1"/>
  <c r="B45" i="2"/>
  <c r="B75" i="2" s="1"/>
  <c r="B105" i="2" s="1"/>
  <c r="B44" i="2"/>
  <c r="B74" i="2" s="1"/>
  <c r="B104" i="2" s="1"/>
  <c r="B43" i="2"/>
  <c r="B73" i="2" s="1"/>
  <c r="B103" i="2" s="1"/>
  <c r="B42" i="2"/>
  <c r="B41" i="2"/>
  <c r="B71" i="2" s="1"/>
  <c r="B40" i="2"/>
  <c r="B70" i="2" s="1"/>
  <c r="B100" i="2" s="1"/>
  <c r="B39" i="2"/>
  <c r="B69" i="2" s="1"/>
  <c r="B99" i="2" s="1"/>
  <c r="B38" i="2"/>
  <c r="E37" i="2"/>
  <c r="B37" i="2"/>
  <c r="H30" i="2"/>
  <c r="H29" i="2"/>
  <c r="H28" i="2"/>
  <c r="H27" i="2"/>
  <c r="H26" i="2"/>
  <c r="H25" i="2"/>
  <c r="H24" i="2"/>
  <c r="H23" i="2"/>
  <c r="H22" i="2"/>
  <c r="H21" i="2"/>
  <c r="H20" i="2"/>
  <c r="H19" i="2"/>
  <c r="H18" i="2"/>
  <c r="H17" i="2"/>
  <c r="H16" i="2"/>
  <c r="H15" i="2"/>
  <c r="H14" i="2"/>
  <c r="H13" i="2"/>
  <c r="H12" i="2"/>
  <c r="H11" i="2"/>
  <c r="H10" i="2"/>
  <c r="H9" i="2"/>
  <c r="H8" i="2"/>
  <c r="H7" i="2"/>
  <c r="CD206" i="1"/>
  <c r="BO206" i="1"/>
  <c r="CD203" i="1"/>
  <c r="BO203" i="1"/>
  <c r="Y203" i="1"/>
  <c r="I203" i="1"/>
  <c r="BI200" i="1"/>
  <c r="H199" i="1"/>
  <c r="H198" i="1"/>
  <c r="CB197" i="1"/>
  <c r="BM197" i="1"/>
  <c r="H195" i="1"/>
  <c r="CB194" i="1"/>
  <c r="BM194" i="1"/>
  <c r="H194" i="1"/>
  <c r="AO192" i="1"/>
  <c r="H192" i="1"/>
  <c r="H190" i="1"/>
  <c r="H189" i="1"/>
  <c r="BG188" i="1"/>
  <c r="H188" i="1"/>
  <c r="AK187" i="1"/>
  <c r="AY185" i="1"/>
  <c r="AT185" i="1"/>
  <c r="AO185" i="1"/>
  <c r="C183" i="1"/>
  <c r="CD146" i="1"/>
  <c r="BO146" i="1"/>
  <c r="CD143" i="1"/>
  <c r="BO143" i="1"/>
  <c r="Y143" i="1"/>
  <c r="I143" i="1"/>
  <c r="BI140" i="1"/>
  <c r="H139" i="1"/>
  <c r="H138" i="1"/>
  <c r="CB137" i="1"/>
  <c r="BM137" i="1"/>
  <c r="H135" i="1"/>
  <c r="CB134" i="1"/>
  <c r="BM134" i="1"/>
  <c r="H134" i="1"/>
  <c r="AO132" i="1"/>
  <c r="H132" i="1"/>
  <c r="H130" i="1"/>
  <c r="H129" i="1"/>
  <c r="BG128" i="1"/>
  <c r="H128" i="1"/>
  <c r="AK127" i="1"/>
  <c r="AY125" i="1"/>
  <c r="AT125" i="1"/>
  <c r="AO125" i="1"/>
  <c r="C123" i="1"/>
  <c r="BK119" i="1"/>
  <c r="BK179" i="1" s="1"/>
  <c r="BK239" i="1" s="1"/>
  <c r="BK111" i="1"/>
  <c r="BK171" i="1" s="1"/>
  <c r="BK231" i="1" s="1"/>
  <c r="BK109" i="1"/>
  <c r="BK169" i="1" s="1"/>
  <c r="BK229" i="1" s="1"/>
  <c r="BK107" i="1"/>
  <c r="BK167" i="1" s="1"/>
  <c r="BK227" i="1" s="1"/>
  <c r="BT105" i="1"/>
  <c r="BT165" i="1" s="1"/>
  <c r="BT225" i="1" s="1"/>
  <c r="BK105" i="1"/>
  <c r="BK165" i="1" s="1"/>
  <c r="BK225" i="1" s="1"/>
  <c r="AT105" i="1"/>
  <c r="AT165" i="1" s="1"/>
  <c r="AT225" i="1" s="1"/>
  <c r="AL105" i="1"/>
  <c r="AL165" i="1" s="1"/>
  <c r="AL225" i="1" s="1"/>
  <c r="AG105" i="1"/>
  <c r="AG165" i="1" s="1"/>
  <c r="AG225" i="1" s="1"/>
  <c r="AC105" i="1"/>
  <c r="AC165" i="1" s="1"/>
  <c r="AC225" i="1" s="1"/>
  <c r="C105" i="1"/>
  <c r="C165" i="1" s="1"/>
  <c r="C225" i="1" s="1"/>
  <c r="BT103" i="1"/>
  <c r="BT163" i="1" s="1"/>
  <c r="BT223" i="1" s="1"/>
  <c r="BK103" i="1"/>
  <c r="BK163" i="1" s="1"/>
  <c r="BK223" i="1" s="1"/>
  <c r="AT103" i="1"/>
  <c r="AT163" i="1" s="1"/>
  <c r="AT223" i="1" s="1"/>
  <c r="AL103" i="1"/>
  <c r="AL163" i="1" s="1"/>
  <c r="AL223" i="1" s="1"/>
  <c r="AG103" i="1"/>
  <c r="AG163" i="1" s="1"/>
  <c r="AG223" i="1" s="1"/>
  <c r="AC103" i="1"/>
  <c r="AC163" i="1" s="1"/>
  <c r="AC223" i="1" s="1"/>
  <c r="C103" i="1"/>
  <c r="C163" i="1" s="1"/>
  <c r="C223" i="1" s="1"/>
  <c r="BT101" i="1"/>
  <c r="BT161" i="1" s="1"/>
  <c r="BT221" i="1" s="1"/>
  <c r="BK101" i="1"/>
  <c r="BK161" i="1" s="1"/>
  <c r="BK221" i="1" s="1"/>
  <c r="AT101" i="1"/>
  <c r="AT161" i="1" s="1"/>
  <c r="AT221" i="1" s="1"/>
  <c r="AL101" i="1"/>
  <c r="AL161" i="1" s="1"/>
  <c r="AL221" i="1" s="1"/>
  <c r="AG101" i="1"/>
  <c r="AG161" i="1" s="1"/>
  <c r="AG221" i="1" s="1"/>
  <c r="AC101" i="1"/>
  <c r="AC161" i="1" s="1"/>
  <c r="AC221" i="1" s="1"/>
  <c r="C101" i="1"/>
  <c r="C161" i="1" s="1"/>
  <c r="C221" i="1" s="1"/>
  <c r="BT99" i="1"/>
  <c r="BT159" i="1" s="1"/>
  <c r="BT219" i="1" s="1"/>
  <c r="BK99" i="1"/>
  <c r="BK159" i="1" s="1"/>
  <c r="BK219" i="1" s="1"/>
  <c r="AT99" i="1"/>
  <c r="AT159" i="1" s="1"/>
  <c r="AT219" i="1" s="1"/>
  <c r="AL99" i="1"/>
  <c r="AL159" i="1" s="1"/>
  <c r="AL219" i="1" s="1"/>
  <c r="AG99" i="1"/>
  <c r="AG159" i="1" s="1"/>
  <c r="AG219" i="1" s="1"/>
  <c r="AC99" i="1"/>
  <c r="AC159" i="1" s="1"/>
  <c r="AC219" i="1" s="1"/>
  <c r="C99" i="1"/>
  <c r="C159" i="1" s="1"/>
  <c r="C219" i="1" s="1"/>
  <c r="BT97" i="1"/>
  <c r="BT157" i="1" s="1"/>
  <c r="BT217" i="1" s="1"/>
  <c r="BK97" i="1"/>
  <c r="BK157" i="1" s="1"/>
  <c r="BK217" i="1" s="1"/>
  <c r="AT97" i="1"/>
  <c r="AT157" i="1" s="1"/>
  <c r="AT217" i="1" s="1"/>
  <c r="AL97" i="1"/>
  <c r="AL157" i="1" s="1"/>
  <c r="AL217" i="1" s="1"/>
  <c r="AG97" i="1"/>
  <c r="AG157" i="1" s="1"/>
  <c r="AG217" i="1" s="1"/>
  <c r="AC97" i="1"/>
  <c r="AC157" i="1" s="1"/>
  <c r="AC217" i="1" s="1"/>
  <c r="C97" i="1"/>
  <c r="C157" i="1" s="1"/>
  <c r="C217" i="1" s="1"/>
  <c r="BT95" i="1"/>
  <c r="BT155" i="1" s="1"/>
  <c r="BT215" i="1" s="1"/>
  <c r="BK95" i="1"/>
  <c r="BK155" i="1" s="1"/>
  <c r="BK215" i="1" s="1"/>
  <c r="AT95" i="1"/>
  <c r="AT155" i="1" s="1"/>
  <c r="AT215" i="1" s="1"/>
  <c r="AL95" i="1"/>
  <c r="AL155" i="1" s="1"/>
  <c r="AL215" i="1" s="1"/>
  <c r="AG95" i="1"/>
  <c r="AG155" i="1" s="1"/>
  <c r="AG215" i="1" s="1"/>
  <c r="AC95" i="1"/>
  <c r="AC155" i="1" s="1"/>
  <c r="AC215" i="1" s="1"/>
  <c r="C95" i="1"/>
  <c r="C155" i="1" s="1"/>
  <c r="C215" i="1" s="1"/>
  <c r="BT93" i="1"/>
  <c r="BT153" i="1" s="1"/>
  <c r="BT213" i="1" s="1"/>
  <c r="BK93" i="1"/>
  <c r="BK153" i="1" s="1"/>
  <c r="BK213" i="1" s="1"/>
  <c r="AT93" i="1"/>
  <c r="AT153" i="1" s="1"/>
  <c r="AT213" i="1" s="1"/>
  <c r="AL93" i="1"/>
  <c r="AL153" i="1" s="1"/>
  <c r="AL213" i="1" s="1"/>
  <c r="AG93" i="1"/>
  <c r="AG153" i="1" s="1"/>
  <c r="AG213" i="1" s="1"/>
  <c r="AC93" i="1"/>
  <c r="AC153" i="1" s="1"/>
  <c r="AC213" i="1" s="1"/>
  <c r="C93" i="1"/>
  <c r="C153" i="1" s="1"/>
  <c r="C213" i="1" s="1"/>
  <c r="CD86" i="1"/>
  <c r="BO86" i="1"/>
  <c r="CD83" i="1"/>
  <c r="BO83" i="1"/>
  <c r="Y83" i="1"/>
  <c r="I83" i="1"/>
  <c r="BI80" i="1"/>
  <c r="H79" i="1"/>
  <c r="H78" i="1"/>
  <c r="H75" i="1"/>
  <c r="CB74" i="1"/>
  <c r="BM74" i="1"/>
  <c r="H74" i="1"/>
  <c r="AO72" i="1"/>
  <c r="H72" i="1"/>
  <c r="H70" i="1"/>
  <c r="BV69" i="1"/>
  <c r="BV129" i="1" s="1"/>
  <c r="BV189" i="1" s="1"/>
  <c r="H69" i="1"/>
  <c r="BG68" i="1"/>
  <c r="H68" i="1"/>
  <c r="AK67" i="1"/>
  <c r="AY65" i="1"/>
  <c r="AT65" i="1"/>
  <c r="AO65" i="1"/>
  <c r="C63" i="1"/>
  <c r="DC59" i="1"/>
  <c r="BC49" i="1"/>
  <c r="AL49" i="1"/>
  <c r="BT47" i="1"/>
  <c r="AT47" i="1"/>
  <c r="CC45" i="1"/>
  <c r="CC105" i="1" s="1"/>
  <c r="CC165" i="1" s="1"/>
  <c r="CC225" i="1" s="1"/>
  <c r="CC43" i="1"/>
  <c r="CM43" i="1" s="1"/>
  <c r="CC41" i="1"/>
  <c r="CC101" i="1" s="1"/>
  <c r="CC161" i="1" s="1"/>
  <c r="CC221" i="1" s="1"/>
  <c r="CC39" i="1"/>
  <c r="BC39" i="1" s="1"/>
  <c r="BC99" i="1" s="1"/>
  <c r="BC159" i="1" s="1"/>
  <c r="BC219" i="1" s="1"/>
  <c r="CC37" i="1"/>
  <c r="BC37" i="1" s="1"/>
  <c r="BC97" i="1" s="1"/>
  <c r="BC157" i="1" s="1"/>
  <c r="BC217" i="1" s="1"/>
  <c r="CC35" i="1"/>
  <c r="CM29" i="1"/>
  <c r="CM26" i="1"/>
  <c r="CM23" i="1"/>
  <c r="CM20" i="1"/>
  <c r="DS19" i="1"/>
  <c r="DS18" i="1"/>
  <c r="DS17" i="1"/>
  <c r="CM17" i="1"/>
  <c r="DS16" i="1"/>
  <c r="DS15" i="1"/>
  <c r="DS14" i="1"/>
  <c r="CM14" i="1"/>
  <c r="DS13" i="1"/>
  <c r="DS12" i="1"/>
  <c r="DS11" i="1"/>
  <c r="DS10" i="1"/>
  <c r="DS9" i="1"/>
  <c r="DS8" i="1"/>
  <c r="DS7" i="1"/>
  <c r="CM7" i="1"/>
  <c r="DS6" i="1"/>
  <c r="DS5" i="1"/>
  <c r="DS4" i="1"/>
  <c r="DQ3" i="1"/>
  <c r="DU4" i="1" s="1"/>
  <c r="DU20" i="1" s="1"/>
  <c r="BH5" i="1" s="1"/>
  <c r="P181" i="1"/>
  <c r="O7" i="2" l="1"/>
  <c r="G32" i="2"/>
  <c r="P61" i="1"/>
  <c r="G62" i="2"/>
  <c r="AP21" i="4"/>
  <c r="BC45" i="1"/>
  <c r="BC105" i="1" s="1"/>
  <c r="BC165" i="1" s="1"/>
  <c r="BC225" i="1" s="1"/>
  <c r="AT107" i="1"/>
  <c r="AT167" i="1" s="1"/>
  <c r="AT227" i="1" s="1"/>
  <c r="AT49" i="1"/>
  <c r="CM37" i="1"/>
  <c r="CM45" i="1"/>
  <c r="BC41" i="1"/>
  <c r="BC101" i="1" s="1"/>
  <c r="BC161" i="1" s="1"/>
  <c r="BC221" i="1" s="1"/>
  <c r="CC47" i="1"/>
  <c r="CC107" i="1" s="1"/>
  <c r="CC167" i="1" s="1"/>
  <c r="CC227" i="1" s="1"/>
  <c r="BC33" i="1"/>
  <c r="BC93" i="1" s="1"/>
  <c r="BC153" i="1" s="1"/>
  <c r="BC213" i="1" s="1"/>
  <c r="CM33" i="1"/>
  <c r="CC93" i="1"/>
  <c r="CC153" i="1" s="1"/>
  <c r="CC213" i="1" s="1"/>
  <c r="CD51" i="4"/>
  <c r="AM56" i="4" s="1"/>
  <c r="N63" i="2"/>
  <c r="N93" i="2"/>
  <c r="D93" i="2"/>
  <c r="D33" i="2"/>
  <c r="BH65" i="1"/>
  <c r="BH185" i="1"/>
  <c r="BH125" i="1"/>
  <c r="BC35" i="1"/>
  <c r="BC95" i="1" s="1"/>
  <c r="BC155" i="1" s="1"/>
  <c r="BC215" i="1" s="1"/>
  <c r="CM39" i="1"/>
  <c r="CC95" i="1"/>
  <c r="CC155" i="1" s="1"/>
  <c r="CC215" i="1" s="1"/>
  <c r="CC97" i="1"/>
  <c r="CC157" i="1" s="1"/>
  <c r="CC217" i="1" s="1"/>
  <c r="CM35" i="1"/>
  <c r="CC99" i="1"/>
  <c r="CC159" i="1" s="1"/>
  <c r="CC219" i="1" s="1"/>
  <c r="BT107" i="1"/>
  <c r="BT167" i="1" s="1"/>
  <c r="BT227" i="1" s="1"/>
  <c r="P121" i="1"/>
  <c r="CM41" i="1"/>
  <c r="BC43" i="1"/>
  <c r="BC103" i="1" s="1"/>
  <c r="BC163" i="1" s="1"/>
  <c r="BC223" i="1" s="1"/>
  <c r="CC103" i="1"/>
  <c r="CC163" i="1" s="1"/>
  <c r="CC223" i="1" s="1"/>
  <c r="DD59" i="1"/>
  <c r="DE59" i="1" s="1"/>
  <c r="BT49" i="1" l="1"/>
  <c r="BT109" i="1" s="1"/>
  <c r="BT169" i="1" s="1"/>
  <c r="BT229" i="1" s="1"/>
  <c r="AT109" i="1"/>
  <c r="AT169" i="1" s="1"/>
  <c r="AT229" i="1" s="1"/>
  <c r="AT51" i="1"/>
  <c r="CD58" i="4"/>
  <c r="CD53" i="4"/>
  <c r="CC49" i="1" l="1"/>
  <c r="BT51" i="1"/>
  <c r="BT111" i="1" s="1"/>
  <c r="BT171" i="1" s="1"/>
  <c r="BT231" i="1" s="1"/>
  <c r="AO9" i="1"/>
  <c r="AT111" i="1"/>
  <c r="AT171" i="1" s="1"/>
  <c r="AT231" i="1" s="1"/>
  <c r="CN49" i="4"/>
  <c r="CQ55" i="4"/>
  <c r="CC109" i="1" l="1"/>
  <c r="CC169" i="1" s="1"/>
  <c r="CC229" i="1" s="1"/>
  <c r="CC51" i="1"/>
  <c r="AO69" i="1"/>
  <c r="AO129" i="1"/>
  <c r="AO189" i="1"/>
  <c r="AY15" i="1" l="1"/>
  <c r="CM11" i="1" s="1"/>
  <c r="CP59" i="1"/>
  <c r="CM47" i="1" s="1"/>
  <c r="CC56" i="1"/>
  <c r="CP53" i="1"/>
  <c r="CC111" i="1"/>
  <c r="CC176" i="1" l="1"/>
  <c r="CC116" i="1"/>
  <c r="CC236" i="1"/>
  <c r="AY135" i="1"/>
  <c r="AY195" i="1"/>
  <c r="AO19" i="1"/>
  <c r="AO199" i="1" s="1"/>
  <c r="AY75" i="1"/>
  <c r="CC171" i="1"/>
  <c r="AL54" i="1" l="1"/>
  <c r="AL114" i="1" s="1"/>
  <c r="AO139" i="1"/>
  <c r="AO79" i="1"/>
  <c r="CC231" i="1"/>
  <c r="AZ234" i="1" l="1"/>
  <c r="AL174" i="1"/>
</calcChain>
</file>

<file path=xl/comments1.xml><?xml version="1.0" encoding="utf-8"?>
<comments xmlns="http://schemas.openxmlformats.org/spreadsheetml/2006/main">
  <authors>
    <author>松井 和憲</author>
  </authors>
  <commentList>
    <comment ref="C3" authorId="0" shapeId="0">
      <text>
        <r>
          <rPr>
            <sz val="12"/>
            <color indexed="81"/>
            <rFont val="MS P ゴシック"/>
            <family val="3"/>
            <charset val="128"/>
          </rPr>
          <t>JV用
共同企業体名</t>
        </r>
      </text>
    </comment>
  </commentList>
</comments>
</file>

<file path=xl/comments2.xml><?xml version="1.0" encoding="utf-8"?>
<comments xmlns="http://schemas.openxmlformats.org/spreadsheetml/2006/main">
  <authors>
    <author>松井 和憲</author>
  </authors>
  <commentList>
    <comment ref="D6" authorId="0" shapeId="0">
      <text>
        <r>
          <rPr>
            <sz val="12"/>
            <color indexed="81"/>
            <rFont val="MS P ゴシック"/>
            <family val="3"/>
            <charset val="128"/>
          </rPr>
          <t>JV用
共同企業体名</t>
        </r>
      </text>
    </comment>
  </commentList>
</comments>
</file>

<file path=xl/sharedStrings.xml><?xml version="1.0" encoding="utf-8"?>
<sst xmlns="http://schemas.openxmlformats.org/spreadsheetml/2006/main" count="455" uniqueCount="140">
  <si>
    <t>（様式―　）</t>
    <rPh sb="1" eb="3">
      <t>ヨウシキ</t>
    </rPh>
    <phoneticPr fontId="3"/>
  </si>
  <si>
    <t>請　求　書</t>
    <rPh sb="0" eb="1">
      <t>ショウ</t>
    </rPh>
    <rPh sb="2" eb="3">
      <t>モトム</t>
    </rPh>
    <rPh sb="4" eb="5">
      <t>ショ</t>
    </rPh>
    <phoneticPr fontId="3"/>
  </si>
  <si>
    <t>（総価契約用）</t>
  </si>
  <si>
    <t>取引先控</t>
    <rPh sb="0" eb="2">
      <t>トリヒキ</t>
    </rPh>
    <rPh sb="2" eb="3">
      <t>サキ</t>
    </rPh>
    <rPh sb="3" eb="4">
      <t>ヒカエ</t>
    </rPh>
    <phoneticPr fontId="3"/>
  </si>
  <si>
    <t>+</t>
    <phoneticPr fontId="3"/>
  </si>
  <si>
    <t>ジェイアール東海建設株式会社　御中</t>
    <rPh sb="6" eb="8">
      <t>トウカイ</t>
    </rPh>
    <rPh sb="8" eb="10">
      <t>ケンセツ</t>
    </rPh>
    <rPh sb="10" eb="14">
      <t>カブシキガイシャ</t>
    </rPh>
    <rPh sb="15" eb="17">
      <t>オンチュウ</t>
    </rPh>
    <phoneticPr fontId="3"/>
  </si>
  <si>
    <t>西暦</t>
    <rPh sb="0" eb="2">
      <t>セイレキ</t>
    </rPh>
    <phoneticPr fontId="3"/>
  </si>
  <si>
    <t>年</t>
    <rPh sb="0" eb="1">
      <t>ネン</t>
    </rPh>
    <phoneticPr fontId="3"/>
  </si>
  <si>
    <t>月</t>
    <rPh sb="0" eb="1">
      <t>ガツ</t>
    </rPh>
    <phoneticPr fontId="3"/>
  </si>
  <si>
    <t>日</t>
    <rPh sb="0" eb="1">
      <t>ニチ</t>
    </rPh>
    <phoneticPr fontId="3"/>
  </si>
  <si>
    <t>請求者</t>
    <rPh sb="0" eb="3">
      <t>セイキュウシャ</t>
    </rPh>
    <phoneticPr fontId="3"/>
  </si>
  <si>
    <t>下記のとおり請求いたします。</t>
    <rPh sb="0" eb="2">
      <t>カキ</t>
    </rPh>
    <rPh sb="6" eb="8">
      <t>セイキュウ</t>
    </rPh>
    <phoneticPr fontId="3"/>
  </si>
  <si>
    <t>〒</t>
    <phoneticPr fontId="3"/>
  </si>
  <si>
    <t>453-0016</t>
    <phoneticPr fontId="3"/>
  </si>
  <si>
    <t>（税込）</t>
    <rPh sb="1" eb="3">
      <t>ゼイコミ</t>
    </rPh>
    <phoneticPr fontId="3"/>
  </si>
  <si>
    <t>（ﾌﾘｶﾞﾅ）</t>
    <phoneticPr fontId="3"/>
  </si>
  <si>
    <t>ﾅｺﾞﾔｼﾅｶﾑﾗｸﾀｹﾊﾞｼﾁｮｳ</t>
    <phoneticPr fontId="3"/>
  </si>
  <si>
    <t>※注文金額</t>
    <rPh sb="1" eb="3">
      <t>チュウモン</t>
    </rPh>
    <rPh sb="3" eb="5">
      <t>キンガク</t>
    </rPh>
    <phoneticPr fontId="3"/>
  </si>
  <si>
    <t>登録番号</t>
    <rPh sb="0" eb="2">
      <t>トウロク</t>
    </rPh>
    <rPh sb="2" eb="4">
      <t>バンゴウ</t>
    </rPh>
    <phoneticPr fontId="3"/>
  </si>
  <si>
    <t>T</t>
    <phoneticPr fontId="3"/>
  </si>
  <si>
    <t>1234567891234</t>
    <phoneticPr fontId="3"/>
  </si>
  <si>
    <t>住所</t>
    <rPh sb="0" eb="2">
      <t>ジュウショ</t>
    </rPh>
    <phoneticPr fontId="3"/>
  </si>
  <si>
    <t>名古屋市中村区竹橋町15-12</t>
    <rPh sb="0" eb="4">
      <t>ナゴヤシ</t>
    </rPh>
    <rPh sb="4" eb="7">
      <t>ナカムラク</t>
    </rPh>
    <rPh sb="7" eb="9">
      <t>タケハシ</t>
    </rPh>
    <rPh sb="9" eb="10">
      <t>マチ</t>
    </rPh>
    <phoneticPr fontId="3"/>
  </si>
  <si>
    <t>前回迄支払額</t>
    <rPh sb="0" eb="2">
      <t>ゼンカイ</t>
    </rPh>
    <rPh sb="2" eb="3">
      <t>マデ</t>
    </rPh>
    <rPh sb="3" eb="5">
      <t>シハライ</t>
    </rPh>
    <rPh sb="5" eb="6">
      <t>ガク</t>
    </rPh>
    <phoneticPr fontId="3"/>
  </si>
  <si>
    <t>登録取引銀行</t>
    <rPh sb="0" eb="2">
      <t>トウロク</t>
    </rPh>
    <rPh sb="2" eb="4">
      <t>トリヒキ</t>
    </rPh>
    <rPh sb="4" eb="6">
      <t>ギンコウ</t>
    </rPh>
    <phoneticPr fontId="3"/>
  </si>
  <si>
    <t>銀行名</t>
    <rPh sb="0" eb="3">
      <t>ギンコウメイ</t>
    </rPh>
    <phoneticPr fontId="3"/>
  </si>
  <si>
    <t>○△銀行</t>
    <rPh sb="2" eb="4">
      <t>ギンコウ</t>
    </rPh>
    <phoneticPr fontId="3"/>
  </si>
  <si>
    <t>口座番号</t>
    <rPh sb="0" eb="2">
      <t>コウザ</t>
    </rPh>
    <rPh sb="2" eb="4">
      <t>バンゴウ</t>
    </rPh>
    <phoneticPr fontId="3"/>
  </si>
  <si>
    <t>社名</t>
    <rPh sb="0" eb="2">
      <t>シャメイ</t>
    </rPh>
    <phoneticPr fontId="3"/>
  </si>
  <si>
    <t>今回請求額</t>
    <rPh sb="0" eb="2">
      <t>コンカイ</t>
    </rPh>
    <rPh sb="2" eb="4">
      <t>セイキュウ</t>
    </rPh>
    <rPh sb="4" eb="5">
      <t>ガク</t>
    </rPh>
    <phoneticPr fontId="3"/>
  </si>
  <si>
    <t>支店名</t>
    <rPh sb="0" eb="2">
      <t>シテン</t>
    </rPh>
    <rPh sb="2" eb="3">
      <t>メイ</t>
    </rPh>
    <phoneticPr fontId="3"/>
  </si>
  <si>
    <t>□▽支店</t>
    <rPh sb="2" eb="4">
      <t>シテン</t>
    </rPh>
    <phoneticPr fontId="3"/>
  </si>
  <si>
    <t>名義ｶﾅ</t>
    <rPh sb="0" eb="2">
      <t>メイギ</t>
    </rPh>
    <phoneticPr fontId="3"/>
  </si>
  <si>
    <t>ﾀﾞｲﾋｮｳﾄﾘｼﾏﾘﾔｸｼｬﾁｮｳ　ﾄｳｶｲﾀﾛｳ</t>
    <phoneticPr fontId="3"/>
  </si>
  <si>
    <t>届出印</t>
    <rPh sb="0" eb="2">
      <t>トドケデ</t>
    </rPh>
    <rPh sb="2" eb="3">
      <t>イン</t>
    </rPh>
    <phoneticPr fontId="3"/>
  </si>
  <si>
    <t>代表者名</t>
    <rPh sb="0" eb="3">
      <t>ダイヒョウシャ</t>
    </rPh>
    <rPh sb="3" eb="4">
      <t>メイ</t>
    </rPh>
    <phoneticPr fontId="3"/>
  </si>
  <si>
    <t>代表取締役社長　東海　太郎</t>
    <rPh sb="0" eb="2">
      <t>ダイヒョウ</t>
    </rPh>
    <rPh sb="2" eb="5">
      <t>トリシマリヤク</t>
    </rPh>
    <rPh sb="5" eb="7">
      <t>シャチョウ</t>
    </rPh>
    <rPh sb="8" eb="10">
      <t>トウカイ</t>
    </rPh>
    <rPh sb="11" eb="13">
      <t>タロウ</t>
    </rPh>
    <phoneticPr fontId="3"/>
  </si>
  <si>
    <t>差引差額</t>
    <rPh sb="0" eb="2">
      <t>サシヒ</t>
    </rPh>
    <rPh sb="2" eb="4">
      <t>サガク</t>
    </rPh>
    <phoneticPr fontId="3"/>
  </si>
  <si>
    <t>※登録取引銀行を変更する場合は、事前に弊社経理部に申し出てください。</t>
    <rPh sb="1" eb="3">
      <t>トウロク</t>
    </rPh>
    <rPh sb="3" eb="5">
      <t>トリヒキ</t>
    </rPh>
    <rPh sb="5" eb="7">
      <t>ギンコウ</t>
    </rPh>
    <rPh sb="8" eb="10">
      <t>ヘンコウ</t>
    </rPh>
    <rPh sb="12" eb="14">
      <t>バアイ</t>
    </rPh>
    <rPh sb="16" eb="18">
      <t>ジゼン</t>
    </rPh>
    <rPh sb="19" eb="21">
      <t>ヘイシャ</t>
    </rPh>
    <rPh sb="21" eb="23">
      <t>ケイリ</t>
    </rPh>
    <rPh sb="23" eb="24">
      <t>ブ</t>
    </rPh>
    <rPh sb="25" eb="26">
      <t>モウ</t>
    </rPh>
    <rPh sb="27" eb="28">
      <t>デ</t>
    </rPh>
    <phoneticPr fontId="3"/>
  </si>
  <si>
    <t>工事番号</t>
    <rPh sb="0" eb="2">
      <t>コウジ</t>
    </rPh>
    <rPh sb="2" eb="4">
      <t>バンゴウ</t>
    </rPh>
    <phoneticPr fontId="3"/>
  </si>
  <si>
    <t>232****</t>
    <phoneticPr fontId="3"/>
  </si>
  <si>
    <t>工事件名</t>
    <rPh sb="0" eb="2">
      <t>コウジ</t>
    </rPh>
    <rPh sb="2" eb="4">
      <t>ケンメイ</t>
    </rPh>
    <phoneticPr fontId="3"/>
  </si>
  <si>
    <t>○△□新築工事</t>
    <rPh sb="3" eb="5">
      <t>シンチク</t>
    </rPh>
    <rPh sb="5" eb="7">
      <t>コウジ</t>
    </rPh>
    <phoneticPr fontId="3"/>
  </si>
  <si>
    <t>取引先コード</t>
    <rPh sb="0" eb="2">
      <t>トリヒキ</t>
    </rPh>
    <rPh sb="2" eb="3">
      <t>サキ</t>
    </rPh>
    <phoneticPr fontId="3"/>
  </si>
  <si>
    <t>1234</t>
    <phoneticPr fontId="3"/>
  </si>
  <si>
    <t>請求書NO.</t>
    <rPh sb="0" eb="2">
      <t>セイキュウ</t>
    </rPh>
    <rPh sb="2" eb="3">
      <t>ショ</t>
    </rPh>
    <phoneticPr fontId="3"/>
  </si>
  <si>
    <t>注文書番号</t>
    <rPh sb="0" eb="3">
      <t>チュウモンショ</t>
    </rPh>
    <rPh sb="3" eb="5">
      <t>バンゴウ</t>
    </rPh>
    <phoneticPr fontId="3"/>
  </si>
  <si>
    <t>000987654-00</t>
    <phoneticPr fontId="3"/>
  </si>
  <si>
    <t>発注票番号</t>
    <rPh sb="0" eb="2">
      <t>ハッチュウ</t>
    </rPh>
    <rPh sb="2" eb="3">
      <t>ヒョウ</t>
    </rPh>
    <rPh sb="3" eb="5">
      <t>バンゴウ</t>
    </rPh>
    <phoneticPr fontId="3"/>
  </si>
  <si>
    <t>（内訳）</t>
    <rPh sb="1" eb="3">
      <t>ウチワケ</t>
    </rPh>
    <phoneticPr fontId="3"/>
  </si>
  <si>
    <t>工事種類・品名</t>
    <rPh sb="0" eb="2">
      <t>コウジ</t>
    </rPh>
    <rPh sb="2" eb="4">
      <t>シュルイ</t>
    </rPh>
    <rPh sb="5" eb="7">
      <t>ヒンメイ</t>
    </rPh>
    <phoneticPr fontId="3"/>
  </si>
  <si>
    <t>単位</t>
    <rPh sb="0" eb="2">
      <t>タンイ</t>
    </rPh>
    <phoneticPr fontId="3"/>
  </si>
  <si>
    <t>数量</t>
    <rPh sb="0" eb="2">
      <t>スウリョウ</t>
    </rPh>
    <phoneticPr fontId="3"/>
  </si>
  <si>
    <t>単価</t>
    <rPh sb="0" eb="2">
      <t>タンカ</t>
    </rPh>
    <phoneticPr fontId="3"/>
  </si>
  <si>
    <r>
      <t>注文</t>
    </r>
    <r>
      <rPr>
        <sz val="11"/>
        <color theme="1"/>
        <rFont val="游ゴシック"/>
        <family val="2"/>
        <charset val="128"/>
        <scheme val="minor"/>
      </rPr>
      <t>金額</t>
    </r>
    <rPh sb="0" eb="2">
      <t>チュウモン</t>
    </rPh>
    <rPh sb="2" eb="4">
      <t>キンガク</t>
    </rPh>
    <phoneticPr fontId="3"/>
  </si>
  <si>
    <t>数量・歩合</t>
    <rPh sb="0" eb="2">
      <t>スウリョウ</t>
    </rPh>
    <rPh sb="3" eb="5">
      <t>ブアイ</t>
    </rPh>
    <phoneticPr fontId="3"/>
  </si>
  <si>
    <t>出来高</t>
    <rPh sb="0" eb="3">
      <t>デキダカ</t>
    </rPh>
    <phoneticPr fontId="3"/>
  </si>
  <si>
    <t>前月迄累計</t>
    <rPh sb="0" eb="3">
      <t>ゼンゲツマデ</t>
    </rPh>
    <rPh sb="3" eb="5">
      <t>ルイケイ</t>
    </rPh>
    <phoneticPr fontId="3"/>
  </si>
  <si>
    <t>当月</t>
    <rPh sb="0" eb="2">
      <t>トウゲツ</t>
    </rPh>
    <phoneticPr fontId="3"/>
  </si>
  <si>
    <t>累計額</t>
    <rPh sb="0" eb="2">
      <t>ルイケイ</t>
    </rPh>
    <rPh sb="2" eb="3">
      <t>ガク</t>
    </rPh>
    <phoneticPr fontId="3"/>
  </si>
  <si>
    <t>　******工事</t>
    <phoneticPr fontId="3"/>
  </si>
  <si>
    <t>式</t>
    <rPh sb="0" eb="1">
      <t>シキ</t>
    </rPh>
    <phoneticPr fontId="3"/>
  </si>
  <si>
    <t>　******工事</t>
  </si>
  <si>
    <t/>
  </si>
  <si>
    <t>※保留金まるめ計算
（千円未満切り捨て）</t>
    <rPh sb="1" eb="3">
      <t>ホリュウ</t>
    </rPh>
    <rPh sb="3" eb="4">
      <t>キン</t>
    </rPh>
    <rPh sb="7" eb="9">
      <t>ケイサン</t>
    </rPh>
    <rPh sb="11" eb="13">
      <t>センエン</t>
    </rPh>
    <rPh sb="13" eb="15">
      <t>ミマン</t>
    </rPh>
    <rPh sb="15" eb="16">
      <t>キ</t>
    </rPh>
    <rPh sb="17" eb="18">
      <t>ス</t>
    </rPh>
    <phoneticPr fontId="3"/>
  </si>
  <si>
    <t>～記入上の注意～</t>
    <rPh sb="1" eb="3">
      <t>キニュウ</t>
    </rPh>
    <rPh sb="3" eb="4">
      <t>ジョウ</t>
    </rPh>
    <rPh sb="5" eb="7">
      <t>チュウイ</t>
    </rPh>
    <phoneticPr fontId="3"/>
  </si>
  <si>
    <t>税込合計</t>
    <rPh sb="0" eb="2">
      <t>ゼイコミ</t>
    </rPh>
    <rPh sb="2" eb="4">
      <t>ゴウケイ</t>
    </rPh>
    <phoneticPr fontId="3"/>
  </si>
  <si>
    <t>消費税率</t>
    <rPh sb="0" eb="3">
      <t>ショウヒゼイ</t>
    </rPh>
    <rPh sb="3" eb="4">
      <t>リツ</t>
    </rPh>
    <phoneticPr fontId="3"/>
  </si>
  <si>
    <t>①</t>
    <phoneticPr fontId="3"/>
  </si>
  <si>
    <t>この請求書は、注文書及び発注票を発行した場合にご使用ください。</t>
  </si>
  <si>
    <t>②</t>
    <phoneticPr fontId="3"/>
  </si>
  <si>
    <t>一式で記載した場合で、出来高請求する時には、必ず出来高明細書を添付してください。</t>
  </si>
  <si>
    <t>※</t>
    <phoneticPr fontId="3"/>
  </si>
  <si>
    <t>出来高（B）（A×90％以内）</t>
    <phoneticPr fontId="3"/>
  </si>
  <si>
    <t>③</t>
    <phoneticPr fontId="3"/>
  </si>
  <si>
    <t>出来高請求をする場合で工事種類が多い時は、この請求書の内訳書には合計額を記載し、</t>
  </si>
  <si>
    <t>出来高明細書を添付することで、工事種類ごとの記載を省略できます。</t>
    <rPh sb="0" eb="3">
      <t>デキダカ</t>
    </rPh>
    <rPh sb="3" eb="6">
      <t>メイサイショ</t>
    </rPh>
    <rPh sb="7" eb="9">
      <t>テンプ</t>
    </rPh>
    <rPh sb="15" eb="17">
      <t>コウジ</t>
    </rPh>
    <rPh sb="17" eb="19">
      <t>シュルイ</t>
    </rPh>
    <rPh sb="22" eb="24">
      <t>キサイ</t>
    </rPh>
    <rPh sb="25" eb="27">
      <t>ショウリャク</t>
    </rPh>
    <phoneticPr fontId="3"/>
  </si>
  <si>
    <t>④</t>
    <phoneticPr fontId="3"/>
  </si>
  <si>
    <t>最終請求時には、保留金額累計（C）欄は、0円になります。</t>
  </si>
  <si>
    <t>保留金額累計（C）（A-B）</t>
    <phoneticPr fontId="3"/>
  </si>
  <si>
    <t>保留金計算最大値判定</t>
    <rPh sb="0" eb="2">
      <t>ホリュウ</t>
    </rPh>
    <rPh sb="2" eb="3">
      <t>キン</t>
    </rPh>
    <rPh sb="3" eb="5">
      <t>ケイサン</t>
    </rPh>
    <rPh sb="5" eb="8">
      <t>サイダイチ</t>
    </rPh>
    <rPh sb="8" eb="10">
      <t>ハンテイ</t>
    </rPh>
    <phoneticPr fontId="3"/>
  </si>
  <si>
    <t>※印欄は請負契約のみ記入してください。</t>
    <rPh sb="1" eb="2">
      <t>イン</t>
    </rPh>
    <rPh sb="2" eb="3">
      <t>ラン</t>
    </rPh>
    <rPh sb="4" eb="6">
      <t>ウケオイ</t>
    </rPh>
    <rPh sb="6" eb="8">
      <t>ケイヤク</t>
    </rPh>
    <rPh sb="10" eb="12">
      <t>キニュウ</t>
    </rPh>
    <phoneticPr fontId="3"/>
  </si>
  <si>
    <t>請求書　兼　出来高調書</t>
    <rPh sb="0" eb="2">
      <t>セイキュウ</t>
    </rPh>
    <rPh sb="2" eb="3">
      <t>ショ</t>
    </rPh>
    <rPh sb="4" eb="5">
      <t>ケン</t>
    </rPh>
    <rPh sb="6" eb="9">
      <t>デキダカ</t>
    </rPh>
    <rPh sb="9" eb="11">
      <t>チョウショ</t>
    </rPh>
    <phoneticPr fontId="3"/>
  </si>
  <si>
    <t>現場控</t>
    <rPh sb="0" eb="2">
      <t>ゲンバ</t>
    </rPh>
    <rPh sb="2" eb="3">
      <t>ヒカエ</t>
    </rPh>
    <phoneticPr fontId="3"/>
  </si>
  <si>
    <t>税込合計（Ａ）</t>
    <rPh sb="0" eb="2">
      <t>ゼイコミ</t>
    </rPh>
    <rPh sb="2" eb="4">
      <t>ゴウケイ</t>
    </rPh>
    <phoneticPr fontId="3"/>
  </si>
  <si>
    <t>主管部入力票</t>
    <rPh sb="0" eb="2">
      <t>シュカン</t>
    </rPh>
    <rPh sb="2" eb="3">
      <t>ブ</t>
    </rPh>
    <rPh sb="3" eb="5">
      <t>ニュウリョク</t>
    </rPh>
    <rPh sb="5" eb="6">
      <t>ヒョウ</t>
    </rPh>
    <phoneticPr fontId="3"/>
  </si>
  <si>
    <t>経理課提出</t>
    <rPh sb="0" eb="2">
      <t>ケイリ</t>
    </rPh>
    <rPh sb="2" eb="3">
      <t>カ</t>
    </rPh>
    <rPh sb="3" eb="5">
      <t>テイシュツ</t>
    </rPh>
    <phoneticPr fontId="3"/>
  </si>
  <si>
    <t>西暦</t>
    <phoneticPr fontId="3"/>
  </si>
  <si>
    <t>部長</t>
    <rPh sb="0" eb="2">
      <t>ブチョウ</t>
    </rPh>
    <phoneticPr fontId="3"/>
  </si>
  <si>
    <t>工事主管部</t>
    <rPh sb="0" eb="2">
      <t>コウジ</t>
    </rPh>
    <rPh sb="2" eb="5">
      <t>シュカンブ</t>
    </rPh>
    <phoneticPr fontId="3"/>
  </si>
  <si>
    <t>所長</t>
    <rPh sb="0" eb="2">
      <t>ショチョウ</t>
    </rPh>
    <phoneticPr fontId="3"/>
  </si>
  <si>
    <t>作業所</t>
    <rPh sb="0" eb="2">
      <t>サギョウ</t>
    </rPh>
    <rPh sb="2" eb="3">
      <t>ショ</t>
    </rPh>
    <phoneticPr fontId="3"/>
  </si>
  <si>
    <t>工事完了確認日</t>
    <rPh sb="0" eb="2">
      <t>コウジ</t>
    </rPh>
    <rPh sb="2" eb="4">
      <t>カンリョウ</t>
    </rPh>
    <rPh sb="4" eb="6">
      <t>カクニン</t>
    </rPh>
    <rPh sb="6" eb="7">
      <t>ビ</t>
    </rPh>
    <phoneticPr fontId="3"/>
  </si>
  <si>
    <t>確認者氏名
（サイン）</t>
    <rPh sb="0" eb="2">
      <t>カクニン</t>
    </rPh>
    <rPh sb="2" eb="3">
      <t>シャ</t>
    </rPh>
    <rPh sb="3" eb="5">
      <t>シメイ</t>
    </rPh>
    <phoneticPr fontId="3"/>
  </si>
  <si>
    <t>少額修繕
工事</t>
    <rPh sb="0" eb="2">
      <t>ショウガク</t>
    </rPh>
    <rPh sb="2" eb="4">
      <t>シュウゼン</t>
    </rPh>
    <rPh sb="5" eb="7">
      <t>コウジ</t>
    </rPh>
    <phoneticPr fontId="3"/>
  </si>
  <si>
    <t>出　来　高　明　細　書</t>
    <rPh sb="0" eb="1">
      <t>デ</t>
    </rPh>
    <rPh sb="2" eb="3">
      <t>キ</t>
    </rPh>
    <rPh sb="4" eb="5">
      <t>タカ</t>
    </rPh>
    <rPh sb="6" eb="7">
      <t>メイ</t>
    </rPh>
    <rPh sb="8" eb="9">
      <t>ホソ</t>
    </rPh>
    <rPh sb="10" eb="11">
      <t>ショ</t>
    </rPh>
    <phoneticPr fontId="25"/>
  </si>
  <si>
    <t>取引先控</t>
    <rPh sb="0" eb="2">
      <t>トリヒキ</t>
    </rPh>
    <rPh sb="2" eb="3">
      <t>サキ</t>
    </rPh>
    <rPh sb="3" eb="4">
      <t>ヒカ</t>
    </rPh>
    <phoneticPr fontId="25"/>
  </si>
  <si>
    <t>工事件名</t>
    <rPh sb="0" eb="2">
      <t>コウジ</t>
    </rPh>
    <rPh sb="2" eb="4">
      <t>ケンメイ</t>
    </rPh>
    <phoneticPr fontId="25"/>
  </si>
  <si>
    <t>会社名</t>
    <rPh sb="0" eb="3">
      <t>カイシャメイ</t>
    </rPh>
    <phoneticPr fontId="25"/>
  </si>
  <si>
    <t>工事種類・項目</t>
    <rPh sb="0" eb="2">
      <t>コウジ</t>
    </rPh>
    <rPh sb="2" eb="4">
      <t>シュルイ</t>
    </rPh>
    <rPh sb="5" eb="7">
      <t>コウモク</t>
    </rPh>
    <phoneticPr fontId="25"/>
  </si>
  <si>
    <t>単位</t>
    <rPh sb="0" eb="2">
      <t>タンイ</t>
    </rPh>
    <phoneticPr fontId="25"/>
  </si>
  <si>
    <t>契約内訳</t>
    <rPh sb="0" eb="2">
      <t>ケイヤク</t>
    </rPh>
    <rPh sb="2" eb="4">
      <t>ウチワケ</t>
    </rPh>
    <phoneticPr fontId="25"/>
  </si>
  <si>
    <t>前回迄出来高</t>
    <rPh sb="0" eb="2">
      <t>ゼンカイ</t>
    </rPh>
    <rPh sb="2" eb="3">
      <t>マデ</t>
    </rPh>
    <rPh sb="3" eb="6">
      <t>デキダカ</t>
    </rPh>
    <phoneticPr fontId="25"/>
  </si>
  <si>
    <t>今回出来高</t>
    <rPh sb="0" eb="2">
      <t>コンカイ</t>
    </rPh>
    <rPh sb="2" eb="5">
      <t>デキダカ</t>
    </rPh>
    <phoneticPr fontId="25"/>
  </si>
  <si>
    <t>累計出来高</t>
    <rPh sb="0" eb="2">
      <t>ルイケイ</t>
    </rPh>
    <rPh sb="2" eb="5">
      <t>デキダカ</t>
    </rPh>
    <phoneticPr fontId="25"/>
  </si>
  <si>
    <t>契約残</t>
    <rPh sb="0" eb="2">
      <t>ケイヤク</t>
    </rPh>
    <rPh sb="2" eb="3">
      <t>ザン</t>
    </rPh>
    <phoneticPr fontId="25"/>
  </si>
  <si>
    <t>数量</t>
    <rPh sb="0" eb="2">
      <t>スウリョウ</t>
    </rPh>
    <phoneticPr fontId="25"/>
  </si>
  <si>
    <t>単価</t>
    <rPh sb="0" eb="2">
      <t>タンカ</t>
    </rPh>
    <phoneticPr fontId="25"/>
  </si>
  <si>
    <t>金額</t>
    <rPh sb="0" eb="2">
      <t>キンガク</t>
    </rPh>
    <phoneticPr fontId="25"/>
  </si>
  <si>
    <t>進捗率</t>
    <rPh sb="0" eb="2">
      <t>シンチョク</t>
    </rPh>
    <rPh sb="2" eb="3">
      <t>リツ</t>
    </rPh>
    <phoneticPr fontId="25"/>
  </si>
  <si>
    <t>現場控</t>
    <rPh sb="0" eb="2">
      <t>ゲンバ</t>
    </rPh>
    <rPh sb="2" eb="3">
      <t>ヒカ</t>
    </rPh>
    <phoneticPr fontId="25"/>
  </si>
  <si>
    <t>主管部入力票</t>
    <rPh sb="0" eb="1">
      <t>シュ</t>
    </rPh>
    <rPh sb="1" eb="2">
      <t>カン</t>
    </rPh>
    <rPh sb="2" eb="3">
      <t>ブ</t>
    </rPh>
    <rPh sb="3" eb="5">
      <t>ニュウリョク</t>
    </rPh>
    <rPh sb="5" eb="6">
      <t>ヒョウ</t>
    </rPh>
    <phoneticPr fontId="25"/>
  </si>
  <si>
    <t>経理課提出</t>
    <rPh sb="0" eb="2">
      <t>ケイリ</t>
    </rPh>
    <rPh sb="2" eb="3">
      <t>カ</t>
    </rPh>
    <rPh sb="3" eb="5">
      <t>テイシュツ</t>
    </rPh>
    <phoneticPr fontId="25"/>
  </si>
  <si>
    <t>請求書兼出来高調書の入力例（総価契約用）</t>
    <rPh sb="0" eb="3">
      <t>セイキュウショ</t>
    </rPh>
    <rPh sb="3" eb="4">
      <t>ケン</t>
    </rPh>
    <rPh sb="4" eb="7">
      <t>デキダカ</t>
    </rPh>
    <rPh sb="7" eb="9">
      <t>チョウショ</t>
    </rPh>
    <rPh sb="10" eb="12">
      <t>ニュウリョク</t>
    </rPh>
    <rPh sb="12" eb="13">
      <t>レイ</t>
    </rPh>
    <rPh sb="14" eb="15">
      <t>ソウ</t>
    </rPh>
    <rPh sb="15" eb="16">
      <t>カ</t>
    </rPh>
    <rPh sb="16" eb="19">
      <t>ケイヤクヨウ</t>
    </rPh>
    <phoneticPr fontId="3"/>
  </si>
  <si>
    <t>○△□新設工事共同企業体</t>
    <rPh sb="3" eb="5">
      <t>シンセツ</t>
    </rPh>
    <rPh sb="5" eb="7">
      <t>コウジ</t>
    </rPh>
    <rPh sb="7" eb="9">
      <t>キョウドウ</t>
    </rPh>
    <rPh sb="9" eb="12">
      <t>キギョウタイ</t>
    </rPh>
    <phoneticPr fontId="3"/>
  </si>
  <si>
    <t xml:space="preserve"> 　この請求書フォーマットは印刷して使用するものです　用紙はA4サイズを使用してください
　　（電子媒体による請求は受け付けておりません　紙に印刷したものを提出してください）</t>
    <rPh sb="4" eb="6">
      <t>セイキュウ</t>
    </rPh>
    <rPh sb="6" eb="7">
      <t>ショ</t>
    </rPh>
    <rPh sb="14" eb="16">
      <t>インサツ</t>
    </rPh>
    <rPh sb="18" eb="20">
      <t>シヨウ</t>
    </rPh>
    <rPh sb="27" eb="29">
      <t>ヨウシ</t>
    </rPh>
    <rPh sb="36" eb="38">
      <t>シヨウ</t>
    </rPh>
    <rPh sb="48" eb="50">
      <t>デンシ</t>
    </rPh>
    <rPh sb="50" eb="52">
      <t>バイタイ</t>
    </rPh>
    <rPh sb="55" eb="57">
      <t>セイキュウ</t>
    </rPh>
    <rPh sb="58" eb="59">
      <t>ウ</t>
    </rPh>
    <rPh sb="60" eb="61">
      <t>ツ</t>
    </rPh>
    <rPh sb="69" eb="70">
      <t>カミ</t>
    </rPh>
    <rPh sb="71" eb="73">
      <t>インサツ</t>
    </rPh>
    <rPh sb="78" eb="80">
      <t>テイシュツ</t>
    </rPh>
    <phoneticPr fontId="3"/>
  </si>
  <si>
    <t>①請求日付は原則15日、決算月（6.9.12.3月）の月末締めは月末日付</t>
  </si>
  <si>
    <t>②請求者の住所、社名等はゴム印でも可、代表者印は４枚全てに押印してください</t>
  </si>
  <si>
    <t>③税務署で登録された登録番号（インボイス）を記入してください　登録のない場合は”登録なし”と入力してください</t>
  </si>
  <si>
    <t>④登録済みの取引銀行を記入してください（口座を変更する場合は、事前に弊社経理部に申し出てください）</t>
  </si>
  <si>
    <t>⑥注文書記載内容を確認し、記入してください</t>
  </si>
  <si>
    <t>⑦注文書右上の番号を記入してください</t>
  </si>
  <si>
    <t>⑨</t>
    <phoneticPr fontId="3"/>
  </si>
  <si>
    <t>⑧注文書内訳（2枚目以降）を参照　　工事種類が多い場合は合計を記入し出来高調書を添付することにより省略可</t>
  </si>
  <si>
    <t>⑨右記を参照ください</t>
    <rPh sb="1" eb="2">
      <t>ミギ</t>
    </rPh>
    <rPh sb="2" eb="3">
      <t>キ</t>
    </rPh>
    <rPh sb="4" eb="6">
      <t>サンショウ</t>
    </rPh>
    <phoneticPr fontId="3"/>
  </si>
  <si>
    <t>当月欄</t>
    <rPh sb="0" eb="2">
      <t>トウゲツ</t>
    </rPh>
    <rPh sb="2" eb="3">
      <t>ラン</t>
    </rPh>
    <phoneticPr fontId="3"/>
  </si>
  <si>
    <t>⑩注文書部分払い参照　　90％であれば合計（Ａ）×90％以内の金額（端数調整可）　　100％であれば記入不要</t>
  </si>
  <si>
    <r>
      <t>当月の出来高を</t>
    </r>
    <r>
      <rPr>
        <b/>
        <sz val="18"/>
        <color rgb="FFFF0000"/>
        <rFont val="游ゴシック"/>
        <family val="3"/>
        <charset val="128"/>
        <scheme val="minor"/>
      </rPr>
      <t>入力</t>
    </r>
    <r>
      <rPr>
        <sz val="18"/>
        <color theme="1"/>
        <rFont val="游ゴシック"/>
        <family val="2"/>
        <charset val="128"/>
        <scheme val="minor"/>
      </rPr>
      <t>する</t>
    </r>
    <rPh sb="0" eb="2">
      <t>トウゲツ</t>
    </rPh>
    <rPh sb="3" eb="6">
      <t>デキダカ</t>
    </rPh>
    <rPh sb="7" eb="9">
      <t>ニュウリョク</t>
    </rPh>
    <phoneticPr fontId="3"/>
  </si>
  <si>
    <t>　　 合計（Ａ）－出来高（Ｂ）＝保留金累計額（C）</t>
  </si>
  <si>
    <t>出来高調書は任意書式も可</t>
    <rPh sb="0" eb="3">
      <t>デキダカ</t>
    </rPh>
    <rPh sb="3" eb="5">
      <t>チョウショ</t>
    </rPh>
    <rPh sb="6" eb="8">
      <t>ニンイ</t>
    </rPh>
    <rPh sb="8" eb="10">
      <t>ショシキ</t>
    </rPh>
    <rPh sb="11" eb="12">
      <t>カ</t>
    </rPh>
    <phoneticPr fontId="3"/>
  </si>
  <si>
    <t>⑤注文書記載内容を確認し記入してください</t>
    <phoneticPr fontId="3"/>
  </si>
  <si>
    <t xml:space="preserve"> 　請求書は「取引先控」、「現場控」、「主管部入力票」、「経理課提出」の４枚が一組となっています。請求書作成においては、「取引先控」に入力すれば各帳票に転記される仕組みとなっております。このうち取引先控は貴社にて保管管理、残り3枚を弊社に提出してください。各項目への入力については下記を参考にしてください</t>
    <rPh sb="2" eb="5">
      <t>セイキュウショ</t>
    </rPh>
    <rPh sb="7" eb="9">
      <t>トリヒキ</t>
    </rPh>
    <rPh sb="9" eb="10">
      <t>サキ</t>
    </rPh>
    <rPh sb="10" eb="11">
      <t>ヒカ</t>
    </rPh>
    <rPh sb="14" eb="16">
      <t>ゲンバ</t>
    </rPh>
    <rPh sb="16" eb="17">
      <t>ヒカ</t>
    </rPh>
    <rPh sb="20" eb="22">
      <t>シュカン</t>
    </rPh>
    <rPh sb="22" eb="23">
      <t>ブ</t>
    </rPh>
    <rPh sb="23" eb="25">
      <t>ニュウリョク</t>
    </rPh>
    <rPh sb="25" eb="26">
      <t>ヒョウ</t>
    </rPh>
    <rPh sb="29" eb="32">
      <t>ケイリカ</t>
    </rPh>
    <rPh sb="32" eb="34">
      <t>テイシュツ</t>
    </rPh>
    <rPh sb="37" eb="38">
      <t>マイ</t>
    </rPh>
    <rPh sb="39" eb="41">
      <t>ヒトクミ</t>
    </rPh>
    <rPh sb="49" eb="51">
      <t>セイキュウ</t>
    </rPh>
    <rPh sb="51" eb="52">
      <t>ショ</t>
    </rPh>
    <rPh sb="52" eb="54">
      <t>サクセイ</t>
    </rPh>
    <rPh sb="61" eb="63">
      <t>トリヒキ</t>
    </rPh>
    <rPh sb="63" eb="64">
      <t>サキ</t>
    </rPh>
    <rPh sb="64" eb="65">
      <t>ヒカ</t>
    </rPh>
    <rPh sb="67" eb="69">
      <t>ニュウリョク</t>
    </rPh>
    <rPh sb="72" eb="73">
      <t>カク</t>
    </rPh>
    <rPh sb="73" eb="75">
      <t>チョウヒョウ</t>
    </rPh>
    <rPh sb="76" eb="78">
      <t>テンキ</t>
    </rPh>
    <rPh sb="81" eb="83">
      <t>シク</t>
    </rPh>
    <rPh sb="129" eb="131">
      <t>コウモク</t>
    </rPh>
    <rPh sb="133" eb="135">
      <t>ニュウリョク</t>
    </rPh>
    <rPh sb="140" eb="142">
      <t>カキ</t>
    </rPh>
    <rPh sb="143" eb="145">
      <t>サンコウ</t>
    </rPh>
    <phoneticPr fontId="3"/>
  </si>
  <si>
    <t>東海コンスト株式会社</t>
    <rPh sb="0" eb="2">
      <t>トウカイ</t>
    </rPh>
    <rPh sb="6" eb="10">
      <t>カブ</t>
    </rPh>
    <phoneticPr fontId="3"/>
  </si>
  <si>
    <t>ﾄｳｶｲｺﾝｽﾄ(ｶ</t>
    <phoneticPr fontId="3"/>
  </si>
  <si>
    <r>
      <t>前回請求書の累計高を</t>
    </r>
    <r>
      <rPr>
        <b/>
        <sz val="18"/>
        <color rgb="FFFF0000"/>
        <rFont val="游ゴシック"/>
        <family val="3"/>
        <charset val="128"/>
        <scheme val="minor"/>
      </rPr>
      <t>入力</t>
    </r>
    <r>
      <rPr>
        <sz val="18"/>
        <color theme="1"/>
        <rFont val="游ゴシック"/>
        <family val="2"/>
        <charset val="128"/>
        <scheme val="minor"/>
      </rPr>
      <t>する（当初は行わない）</t>
    </r>
    <rPh sb="0" eb="2">
      <t>ゼンカイ</t>
    </rPh>
    <rPh sb="2" eb="4">
      <t>セイキュウ</t>
    </rPh>
    <rPh sb="4" eb="5">
      <t>ショ</t>
    </rPh>
    <rPh sb="6" eb="8">
      <t>ルイケイ</t>
    </rPh>
    <rPh sb="8" eb="9">
      <t>ダカ</t>
    </rPh>
    <rPh sb="10" eb="12">
      <t>ニュウリョク</t>
    </rPh>
    <rPh sb="15" eb="17">
      <t>トウショ</t>
    </rPh>
    <rPh sb="18" eb="19">
      <t>オコナ</t>
    </rPh>
    <phoneticPr fontId="3"/>
  </si>
  <si>
    <r>
      <t>税込合計(A)までをコピーして</t>
    </r>
    <r>
      <rPr>
        <b/>
        <sz val="18"/>
        <color rgb="FFFF0000"/>
        <rFont val="游ゴシック"/>
        <family val="3"/>
        <charset val="128"/>
        <scheme val="minor"/>
      </rPr>
      <t>値貼付け</t>
    </r>
    <r>
      <rPr>
        <sz val="18"/>
        <color theme="1"/>
        <rFont val="游ゴシック"/>
        <family val="2"/>
        <charset val="128"/>
        <scheme val="minor"/>
      </rPr>
      <t>でも可</t>
    </r>
    <rPh sb="0" eb="2">
      <t>ゼイコミ</t>
    </rPh>
    <rPh sb="2" eb="4">
      <t>ゴウケイ</t>
    </rPh>
    <rPh sb="15" eb="16">
      <t>アタイ</t>
    </rPh>
    <rPh sb="16" eb="18">
      <t>ハリツ</t>
    </rPh>
    <rPh sb="21" eb="22">
      <t>カ</t>
    </rPh>
    <phoneticPr fontId="3"/>
  </si>
  <si>
    <t>前回迄累計欄（2回目以降の請求の場合）</t>
    <rPh sb="0" eb="3">
      <t>ゼンカイマデ</t>
    </rPh>
    <rPh sb="3" eb="5">
      <t>ルイケイ</t>
    </rPh>
    <rPh sb="5" eb="6">
      <t>ラン</t>
    </rPh>
    <rPh sb="8" eb="12">
      <t>カイメイコウ</t>
    </rPh>
    <rPh sb="13" eb="15">
      <t>セイキュウ</t>
    </rPh>
    <rPh sb="16" eb="18">
      <t>バアイ</t>
    </rPh>
    <phoneticPr fontId="3"/>
  </si>
  <si>
    <t>ﾄｳｶｲｺﾝｽﾄｶﾌﾞｼｷｶﾞｲｼｬ</t>
    <phoneticPr fontId="3"/>
  </si>
  <si>
    <t>税抜小計</t>
    <phoneticPr fontId="3"/>
  </si>
  <si>
    <t>出来高査定2回目以降は前月の累計を「前月迄累計欄」に入力してください</t>
    <rPh sb="0" eb="3">
      <t>デキダカ</t>
    </rPh>
    <rPh sb="3" eb="5">
      <t>サテイ</t>
    </rPh>
    <rPh sb="6" eb="10">
      <t>カイメイコウ</t>
    </rPh>
    <rPh sb="11" eb="13">
      <t>ゼンゲツ</t>
    </rPh>
    <rPh sb="14" eb="16">
      <t>ルイケイ</t>
    </rPh>
    <rPh sb="18" eb="21">
      <t>ゼンゲツマデ</t>
    </rPh>
    <rPh sb="21" eb="23">
      <t>ルイケイ</t>
    </rPh>
    <rPh sb="23" eb="24">
      <t>ラン</t>
    </rPh>
    <rPh sb="26" eb="28">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</si>
</sst>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quot;¥&quot;\-#,##0"/>
    <numFmt numFmtId="6" formatCode="&quot;¥&quot;#,##0;[Red]&quot;¥&quot;\-#,##0"/>
    <numFmt numFmtId="176" formatCode="#,##0;&quot;▲ &quot;#,##0"/>
    <numFmt numFmtId="177" formatCode="[&lt;=999]000;[&lt;=9999]000\-00;000\-0000"/>
    <numFmt numFmtId="178" formatCode="[$¥-411]#,##0.00;[$¥-411]#,##0.00"/>
    <numFmt numFmtId="179" formatCode="0.0%"/>
    <numFmt numFmtId="180" formatCode="0.0_ "/>
    <numFmt numFmtId="181" formatCode="#,##0_ ;[Red]\-#,##0\ "/>
    <numFmt numFmtId="182" formatCode="0.00_);[Red]\(0.00\)"/>
    <numFmt numFmtId="183" formatCode="#,##0.000;[Red]\-#,##0.000"/>
  </numFmts>
  <fonts count="37">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6"/>
      <color rgb="FFFF0000"/>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16"/>
      <color theme="1"/>
      <name val="游ゴシック"/>
      <family val="2"/>
      <charset val="128"/>
      <scheme val="minor"/>
    </font>
    <font>
      <b/>
      <sz val="11"/>
      <color theme="1"/>
      <name val="游ゴシック"/>
      <family val="3"/>
      <charset val="128"/>
      <scheme val="minor"/>
    </font>
    <font>
      <sz val="11"/>
      <color theme="1"/>
      <name val="ＭＳ Ｐ明朝"/>
      <family val="1"/>
      <charset val="128"/>
    </font>
    <font>
      <sz val="9"/>
      <color theme="1"/>
      <name val="游ゴシック"/>
      <family val="2"/>
      <charset val="128"/>
      <scheme val="minor"/>
    </font>
    <font>
      <b/>
      <sz val="14"/>
      <color rgb="FFFF0000"/>
      <name val="游ゴシック"/>
      <family val="3"/>
      <charset val="128"/>
      <scheme val="minor"/>
    </font>
    <font>
      <sz val="14"/>
      <color theme="1"/>
      <name val="ＭＳ Ｐ明朝"/>
      <family val="1"/>
      <charset val="128"/>
    </font>
    <font>
      <sz val="11"/>
      <color theme="1"/>
      <name val="游ゴシック"/>
      <family val="3"/>
      <charset val="128"/>
      <scheme val="minor"/>
    </font>
    <font>
      <sz val="16"/>
      <color theme="1"/>
      <name val="游ゴシック"/>
      <family val="3"/>
      <charset val="128"/>
      <scheme val="minor"/>
    </font>
    <font>
      <sz val="18"/>
      <color theme="1"/>
      <name val="ＭＳ Ｐ明朝"/>
      <family val="1"/>
      <charset val="128"/>
    </font>
    <font>
      <sz val="14"/>
      <name val="ＭＳ Ｐ明朝"/>
      <family val="1"/>
      <charset val="128"/>
    </font>
    <font>
      <sz val="14"/>
      <color theme="1"/>
      <name val="游ゴシック"/>
      <family val="2"/>
      <charset val="128"/>
      <scheme val="minor"/>
    </font>
    <font>
      <sz val="1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1"/>
      <color rgb="FFFF0000"/>
      <name val="游ゴシック"/>
      <family val="3"/>
      <charset val="128"/>
      <scheme val="minor"/>
    </font>
    <font>
      <sz val="12"/>
      <color indexed="81"/>
      <name val="MS P ゴシック"/>
      <family val="3"/>
      <charset val="128"/>
    </font>
    <font>
      <sz val="11"/>
      <name val="ＭＳ Ｐゴシック"/>
      <family val="3"/>
      <charset val="128"/>
    </font>
    <font>
      <b/>
      <sz val="18"/>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8"/>
      <name val="ＭＳ Ｐゴシック"/>
      <family val="2"/>
      <charset val="128"/>
    </font>
    <font>
      <b/>
      <sz val="18"/>
      <color theme="1"/>
      <name val="游ゴシック"/>
      <family val="3"/>
      <charset val="128"/>
      <scheme val="minor"/>
    </font>
    <font>
      <sz val="18"/>
      <name val="ＭＳ Ｐゴシック"/>
      <family val="3"/>
      <charset val="128"/>
    </font>
    <font>
      <sz val="18"/>
      <color theme="1"/>
      <name val="ＭＳ Ｐゴシック"/>
      <family val="3"/>
      <charset val="128"/>
    </font>
    <font>
      <b/>
      <sz val="18"/>
      <color rgb="FFFF0000"/>
      <name val="游ゴシック"/>
      <family val="3"/>
      <charset val="128"/>
      <scheme val="minor"/>
    </font>
    <font>
      <b/>
      <sz val="14"/>
      <color rgb="FFFF0000"/>
      <name val="ＭＳ Ｐゴシック"/>
      <family val="3"/>
      <charset val="128"/>
    </font>
    <font>
      <sz val="11"/>
      <name val="游ゴシック"/>
      <family val="2"/>
      <charset val="128"/>
      <scheme val="minor"/>
    </font>
    <font>
      <sz val="14"/>
      <color rgb="FFFF0000"/>
      <name val="游ゴシック"/>
      <family val="2"/>
      <charset val="128"/>
      <scheme val="minor"/>
    </font>
    <font>
      <sz val="14"/>
      <color rgb="FFFF0000"/>
      <name val="游ゴシック"/>
      <family val="3"/>
      <charset val="128"/>
      <scheme val="minor"/>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indexed="41"/>
        <bgColor indexed="64"/>
      </patternFill>
    </fill>
  </fills>
  <borders count="70">
    <border>
      <left/>
      <right/>
      <top/>
      <bottom/>
      <diagonal/>
    </border>
    <border>
      <left/>
      <right/>
      <top/>
      <bottom style="double">
        <color indexed="64"/>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hair">
        <color auto="1"/>
      </left>
      <right/>
      <top/>
      <bottom style="hair">
        <color auto="1"/>
      </bottom>
      <diagonal/>
    </border>
    <border>
      <left/>
      <right/>
      <top/>
      <bottom style="hair">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38" fontId="23" fillId="0" borderId="0" applyFont="0" applyFill="0" applyBorder="0" applyAlignment="0" applyProtection="0"/>
    <xf numFmtId="0" fontId="23" fillId="0" borderId="0"/>
    <xf numFmtId="9" fontId="23" fillId="0" borderId="0" applyFont="0" applyFill="0" applyBorder="0" applyAlignment="0" applyProtection="0"/>
  </cellStyleXfs>
  <cellXfs count="739">
    <xf numFmtId="0" fontId="0" fillId="0" borderId="0" xfId="0">
      <alignment vertical="center"/>
    </xf>
    <xf numFmtId="0" fontId="0" fillId="0" borderId="0" xfId="0" applyFont="1" applyFill="1" applyProtection="1">
      <alignment vertical="center"/>
    </xf>
    <xf numFmtId="0" fontId="0" fillId="0" borderId="0" xfId="0" applyFont="1" applyFill="1" applyAlignment="1" applyProtection="1">
      <alignment vertical="center"/>
    </xf>
    <xf numFmtId="0" fontId="0" fillId="0" borderId="0" xfId="0" applyFill="1" applyProtection="1">
      <alignment vertical="center"/>
    </xf>
    <xf numFmtId="0" fontId="0" fillId="0" borderId="0" xfId="0" applyProtection="1">
      <alignment vertical="center"/>
    </xf>
    <xf numFmtId="0" fontId="0" fillId="0" borderId="2" xfId="0" applyFill="1" applyBorder="1" applyProtection="1">
      <alignment vertical="center"/>
    </xf>
    <xf numFmtId="0" fontId="0" fillId="0" borderId="3" xfId="0" applyFill="1" applyBorder="1" applyProtection="1">
      <alignment vertical="center"/>
    </xf>
    <xf numFmtId="0" fontId="0" fillId="0" borderId="4" xfId="0" applyFill="1" applyBorder="1" applyProtection="1">
      <alignment vertical="center"/>
    </xf>
    <xf numFmtId="0" fontId="0" fillId="0" borderId="0" xfId="0" applyFill="1" applyBorder="1" applyProtection="1">
      <alignment vertical="center"/>
    </xf>
    <xf numFmtId="0" fontId="8" fillId="0" borderId="5" xfId="0" applyFont="1" applyFill="1" applyBorder="1" applyAlignment="1" applyProtection="1">
      <alignment vertical="center"/>
    </xf>
    <xf numFmtId="0" fontId="0" fillId="0" borderId="5" xfId="0" applyFont="1" applyFill="1" applyBorder="1" applyAlignment="1" applyProtection="1">
      <alignment vertical="center"/>
    </xf>
    <xf numFmtId="0" fontId="0" fillId="0" borderId="0" xfId="0" applyFont="1" applyFill="1" applyBorder="1" applyProtection="1">
      <alignment vertical="center"/>
    </xf>
    <xf numFmtId="0" fontId="0" fillId="0" borderId="6" xfId="0" applyFont="1" applyFill="1" applyBorder="1" applyProtection="1">
      <alignment vertical="center"/>
    </xf>
    <xf numFmtId="0" fontId="0" fillId="0" borderId="7" xfId="0" applyFont="1" applyFill="1" applyBorder="1" applyProtection="1">
      <alignment vertical="center"/>
    </xf>
    <xf numFmtId="0" fontId="0" fillId="0" borderId="8" xfId="0" applyFont="1" applyFill="1" applyBorder="1" applyProtection="1">
      <alignment vertical="center"/>
    </xf>
    <xf numFmtId="0" fontId="10" fillId="0" borderId="0" xfId="0" applyFont="1" applyFill="1" applyBorder="1" applyProtection="1">
      <alignment vertical="center"/>
    </xf>
    <xf numFmtId="0" fontId="0" fillId="0" borderId="9" xfId="0" applyFont="1" applyFill="1" applyBorder="1" applyProtection="1">
      <alignment vertical="center"/>
    </xf>
    <xf numFmtId="177" fontId="0" fillId="0" borderId="0" xfId="0" applyNumberFormat="1" applyFont="1" applyFill="1" applyBorder="1" applyAlignment="1" applyProtection="1">
      <alignment vertical="center"/>
    </xf>
    <xf numFmtId="0" fontId="0" fillId="0" borderId="10" xfId="0" applyFont="1" applyFill="1" applyBorder="1" applyProtection="1">
      <alignment vertical="center"/>
    </xf>
    <xf numFmtId="0" fontId="0" fillId="0" borderId="0" xfId="0" applyFont="1" applyFill="1" applyAlignment="1" applyProtection="1">
      <alignment horizontal="right" vertical="center"/>
    </xf>
    <xf numFmtId="0" fontId="0" fillId="0" borderId="0" xfId="0" applyFont="1" applyFill="1" applyBorder="1" applyAlignment="1" applyProtection="1">
      <alignment vertical="center"/>
    </xf>
    <xf numFmtId="49" fontId="14" fillId="0" borderId="8" xfId="0" applyNumberFormat="1" applyFont="1" applyFill="1" applyBorder="1" applyAlignment="1" applyProtection="1">
      <alignment vertical="center"/>
    </xf>
    <xf numFmtId="49" fontId="14" fillId="0" borderId="22" xfId="0" applyNumberFormat="1" applyFont="1" applyFill="1" applyBorder="1" applyAlignment="1" applyProtection="1">
      <alignment vertical="center"/>
    </xf>
    <xf numFmtId="0" fontId="0" fillId="0" borderId="29" xfId="0" applyFill="1" applyBorder="1" applyProtection="1">
      <alignment vertical="center"/>
    </xf>
    <xf numFmtId="0" fontId="0" fillId="0" borderId="30" xfId="0" applyFill="1" applyBorder="1" applyProtection="1">
      <alignment vertical="center"/>
    </xf>
    <xf numFmtId="0" fontId="0" fillId="0" borderId="18" xfId="0" applyFont="1" applyFill="1" applyBorder="1" applyProtection="1">
      <alignment vertical="center"/>
    </xf>
    <xf numFmtId="0" fontId="0" fillId="0" borderId="19" xfId="0" applyFont="1" applyFill="1" applyBorder="1" applyProtection="1">
      <alignment vertical="center"/>
    </xf>
    <xf numFmtId="0" fontId="0" fillId="0" borderId="0" xfId="0" applyFont="1" applyFill="1" applyBorder="1" applyAlignment="1" applyProtection="1">
      <alignment horizontal="center" vertical="center"/>
    </xf>
    <xf numFmtId="178" fontId="0" fillId="0" borderId="0" xfId="1" applyNumberFormat="1" applyFont="1" applyFill="1" applyBorder="1" applyAlignment="1" applyProtection="1">
      <alignment horizontal="right" vertical="center"/>
    </xf>
    <xf numFmtId="0" fontId="0" fillId="0" borderId="0" xfId="0" applyFont="1" applyFill="1" applyBorder="1" applyAlignment="1" applyProtection="1">
      <alignment vertical="top" wrapText="1"/>
    </xf>
    <xf numFmtId="179" fontId="12" fillId="0" borderId="0" xfId="0" applyNumberFormat="1" applyFont="1" applyFill="1" applyBorder="1" applyAlignment="1" applyProtection="1">
      <alignment vertical="center"/>
      <protection locked="0"/>
    </xf>
    <xf numFmtId="5" fontId="12" fillId="0" borderId="9" xfId="2" applyNumberFormat="1" applyFont="1" applyFill="1" applyBorder="1" applyAlignment="1" applyProtection="1">
      <alignment vertical="center"/>
      <protection locked="0"/>
    </xf>
    <xf numFmtId="0" fontId="0" fillId="0" borderId="0" xfId="0" applyFill="1" applyAlignment="1" applyProtection="1">
      <alignment vertical="center"/>
    </xf>
    <xf numFmtId="5" fontId="12" fillId="0" borderId="0" xfId="2" applyNumberFormat="1" applyFont="1" applyFill="1" applyBorder="1" applyAlignment="1" applyProtection="1">
      <alignment vertical="center"/>
      <protection locked="0"/>
    </xf>
    <xf numFmtId="6" fontId="12" fillId="0" borderId="9" xfId="2" applyFont="1" applyFill="1" applyBorder="1" applyAlignment="1" applyProtection="1">
      <alignment vertical="center"/>
    </xf>
    <xf numFmtId="0" fontId="0" fillId="0" borderId="11" xfId="0" applyFont="1" applyFill="1" applyBorder="1" applyProtection="1">
      <alignment vertical="center"/>
    </xf>
    <xf numFmtId="0" fontId="0" fillId="0" borderId="12" xfId="0" applyFont="1" applyFill="1" applyBorder="1" applyProtection="1">
      <alignment vertical="center"/>
    </xf>
    <xf numFmtId="0" fontId="0" fillId="0" borderId="16" xfId="0" applyFont="1" applyFill="1" applyBorder="1" applyProtection="1">
      <alignment vertical="center"/>
    </xf>
    <xf numFmtId="6" fontId="12" fillId="0" borderId="9" xfId="2" applyFont="1" applyFill="1" applyBorder="1" applyAlignment="1" applyProtection="1">
      <alignment vertical="center"/>
      <protection locked="0"/>
    </xf>
    <xf numFmtId="6" fontId="12" fillId="0" borderId="0" xfId="2" applyFont="1" applyFill="1" applyBorder="1" applyAlignment="1" applyProtection="1">
      <alignment vertical="center"/>
    </xf>
    <xf numFmtId="5" fontId="12" fillId="0" borderId="0" xfId="2" applyNumberFormat="1" applyFont="1" applyFill="1" applyBorder="1" applyAlignment="1" applyProtection="1">
      <alignment vertical="center"/>
    </xf>
    <xf numFmtId="0" fontId="0" fillId="0" borderId="10" xfId="0" applyFill="1" applyBorder="1" applyProtection="1">
      <alignment vertical="center"/>
    </xf>
    <xf numFmtId="0" fontId="17"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23" xfId="0" applyFont="1" applyFill="1" applyBorder="1" applyProtection="1">
      <alignment vertical="center"/>
    </xf>
    <xf numFmtId="0" fontId="0" fillId="0" borderId="5" xfId="0" applyFont="1" applyFill="1" applyBorder="1" applyProtection="1">
      <alignment vertical="center"/>
    </xf>
    <xf numFmtId="6" fontId="2" fillId="5" borderId="47" xfId="0" applyNumberFormat="1" applyFont="1" applyFill="1" applyBorder="1" applyAlignment="1" applyProtection="1">
      <alignment vertical="center"/>
    </xf>
    <xf numFmtId="6" fontId="2" fillId="5" borderId="42" xfId="0" applyNumberFormat="1" applyFont="1" applyFill="1" applyBorder="1" applyAlignment="1" applyProtection="1">
      <alignment vertical="center"/>
    </xf>
    <xf numFmtId="6" fontId="2" fillId="5" borderId="48" xfId="0" applyNumberFormat="1" applyFont="1" applyFill="1" applyBorder="1" applyAlignment="1" applyProtection="1">
      <alignment vertical="center"/>
    </xf>
    <xf numFmtId="0" fontId="0" fillId="0" borderId="0" xfId="0" applyFill="1" applyBorder="1" applyAlignment="1" applyProtection="1">
      <alignment vertical="center"/>
    </xf>
    <xf numFmtId="6" fontId="0" fillId="0" borderId="0" xfId="0" applyNumberFormat="1" applyFont="1" applyFill="1" applyBorder="1" applyAlignment="1" applyProtection="1">
      <alignment vertical="center" shrinkToFit="1"/>
    </xf>
    <xf numFmtId="0" fontId="12" fillId="0" borderId="0" xfId="0" applyFont="1" applyFill="1" applyBorder="1" applyAlignment="1" applyProtection="1">
      <alignment vertical="center"/>
    </xf>
    <xf numFmtId="0" fontId="0" fillId="0" borderId="0" xfId="0" applyFont="1" applyFill="1" applyBorder="1" applyAlignment="1" applyProtection="1">
      <alignment vertical="center" wrapText="1"/>
    </xf>
    <xf numFmtId="6" fontId="0" fillId="0" borderId="0" xfId="0" applyNumberFormat="1" applyFont="1" applyFill="1" applyBorder="1" applyAlignment="1" applyProtection="1">
      <alignment vertical="center"/>
    </xf>
    <xf numFmtId="177" fontId="9" fillId="0" borderId="0" xfId="0" applyNumberFormat="1" applyFont="1" applyFill="1" applyBorder="1" applyAlignment="1" applyProtection="1">
      <alignment vertical="center"/>
    </xf>
    <xf numFmtId="0" fontId="0" fillId="0" borderId="22" xfId="0" applyFont="1" applyFill="1" applyBorder="1" applyProtection="1">
      <alignment vertical="center"/>
    </xf>
    <xf numFmtId="0" fontId="4" fillId="0" borderId="0" xfId="0" applyFont="1" applyFill="1" applyBorder="1" applyAlignment="1" applyProtection="1">
      <alignment vertical="center"/>
    </xf>
    <xf numFmtId="181" fontId="0" fillId="0" borderId="0" xfId="0" applyNumberFormat="1" applyFill="1" applyBorder="1" applyAlignment="1" applyProtection="1">
      <alignment vertical="center"/>
    </xf>
    <xf numFmtId="0" fontId="17" fillId="0" borderId="0" xfId="0" applyFont="1" applyFill="1" applyBorder="1" applyAlignment="1" applyProtection="1">
      <alignment vertical="center" wrapText="1"/>
    </xf>
    <xf numFmtId="9"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6" fontId="12" fillId="0" borderId="0" xfId="2" applyFont="1" applyFill="1" applyBorder="1" applyAlignment="1" applyProtection="1"/>
    <xf numFmtId="0" fontId="0" fillId="0" borderId="0" xfId="0" applyFont="1" applyFill="1" applyAlignment="1" applyProtection="1">
      <alignment vertical="top"/>
    </xf>
    <xf numFmtId="0" fontId="0" fillId="0" borderId="0" xfId="0" applyFont="1" applyFill="1" applyBorder="1" applyAlignment="1" applyProtection="1">
      <alignment vertical="center" textRotation="255"/>
    </xf>
    <xf numFmtId="0" fontId="0" fillId="0" borderId="19" xfId="0" applyFont="1" applyFill="1" applyBorder="1" applyAlignment="1" applyProtection="1">
      <alignment vertical="top" wrapText="1"/>
    </xf>
    <xf numFmtId="0" fontId="11" fillId="0" borderId="0" xfId="0" applyFont="1" applyFill="1" applyAlignment="1" applyProtection="1">
      <alignment vertical="top" wrapText="1"/>
    </xf>
    <xf numFmtId="0" fontId="12" fillId="0" borderId="6"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8" xfId="0" applyFont="1" applyFill="1" applyBorder="1" applyAlignment="1" applyProtection="1">
      <alignment vertical="center"/>
    </xf>
    <xf numFmtId="0" fontId="0" fillId="0" borderId="6" xfId="0" applyFont="1" applyFill="1" applyBorder="1" applyAlignment="1" applyProtection="1">
      <alignment vertical="center"/>
    </xf>
    <xf numFmtId="0" fontId="0" fillId="0" borderId="7" xfId="0" applyFont="1" applyFill="1" applyBorder="1" applyAlignment="1" applyProtection="1">
      <alignment vertical="center"/>
    </xf>
    <xf numFmtId="0" fontId="12"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0" fillId="0" borderId="9" xfId="0" applyFont="1" applyFill="1" applyBorder="1" applyAlignment="1" applyProtection="1">
      <alignment vertical="center"/>
    </xf>
    <xf numFmtId="0" fontId="0" fillId="0" borderId="8" xfId="0" applyFont="1" applyFill="1" applyBorder="1" applyAlignment="1" applyProtection="1">
      <alignment vertical="center"/>
    </xf>
    <xf numFmtId="0" fontId="0" fillId="0" borderId="18" xfId="0" applyFont="1" applyFill="1" applyBorder="1" applyAlignment="1" applyProtection="1">
      <alignment vertical="center"/>
    </xf>
    <xf numFmtId="0" fontId="0" fillId="0" borderId="22"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2" fillId="0" borderId="22" xfId="0" applyFont="1" applyFill="1" applyBorder="1" applyAlignment="1" applyProtection="1">
      <alignment vertical="center"/>
    </xf>
    <xf numFmtId="0" fontId="0" fillId="0" borderId="19" xfId="0" applyFont="1" applyFill="1" applyBorder="1" applyAlignment="1" applyProtection="1">
      <alignment vertical="center"/>
    </xf>
    <xf numFmtId="38" fontId="23" fillId="0" borderId="0" xfId="3"/>
    <xf numFmtId="38" fontId="23" fillId="0" borderId="0" xfId="3" applyFont="1" applyAlignment="1">
      <alignment horizontal="right"/>
    </xf>
    <xf numFmtId="38" fontId="23" fillId="0" borderId="5" xfId="3" applyBorder="1" applyAlignment="1">
      <alignment horizontal="center"/>
    </xf>
    <xf numFmtId="38" fontId="27" fillId="0" borderId="0" xfId="3" applyFont="1" applyAlignment="1">
      <alignment horizontal="distributed"/>
    </xf>
    <xf numFmtId="38" fontId="23" fillId="0" borderId="54" xfId="3" applyBorder="1" applyAlignment="1">
      <alignment horizontal="center" vertical="center" shrinkToFit="1"/>
    </xf>
    <xf numFmtId="38" fontId="23" fillId="0" borderId="47" xfId="3" applyFill="1" applyBorder="1" applyAlignment="1">
      <alignment horizontal="center" vertical="center" shrinkToFit="1"/>
    </xf>
    <xf numFmtId="38" fontId="23" fillId="0" borderId="55" xfId="3" applyFill="1" applyBorder="1" applyAlignment="1">
      <alignment horizontal="center" vertical="center" shrinkToFit="1"/>
    </xf>
    <xf numFmtId="182" fontId="23" fillId="0" borderId="54" xfId="3" applyNumberFormat="1" applyFill="1" applyBorder="1" applyAlignment="1">
      <alignment horizontal="center" vertical="center" shrinkToFit="1"/>
    </xf>
    <xf numFmtId="38" fontId="23" fillId="0" borderId="54" xfId="3" applyFill="1" applyBorder="1" applyAlignment="1">
      <alignment horizontal="center" vertical="center" shrinkToFit="1"/>
    </xf>
    <xf numFmtId="182" fontId="23" fillId="0" borderId="48" xfId="3" applyNumberFormat="1" applyFill="1" applyBorder="1" applyAlignment="1">
      <alignment horizontal="center" vertical="center" shrinkToFit="1"/>
    </xf>
    <xf numFmtId="38" fontId="23" fillId="0" borderId="56" xfId="3" applyFill="1" applyBorder="1" applyAlignment="1">
      <alignment horizontal="center" vertical="center" shrinkToFit="1"/>
    </xf>
    <xf numFmtId="38" fontId="23" fillId="7" borderId="54" xfId="3" applyFont="1" applyFill="1" applyBorder="1" applyAlignment="1">
      <alignment shrinkToFit="1"/>
    </xf>
    <xf numFmtId="182" fontId="23" fillId="7" borderId="54" xfId="3" applyNumberFormat="1" applyFill="1" applyBorder="1" applyAlignment="1">
      <alignment shrinkToFit="1"/>
    </xf>
    <xf numFmtId="38" fontId="23" fillId="7" borderId="54" xfId="3" applyFill="1" applyBorder="1" applyAlignment="1">
      <alignment shrinkToFit="1"/>
    </xf>
    <xf numFmtId="38" fontId="23" fillId="0" borderId="47" xfId="3" applyFill="1" applyBorder="1" applyAlignment="1">
      <alignment shrinkToFit="1"/>
    </xf>
    <xf numFmtId="182" fontId="23" fillId="0" borderId="55" xfId="3" applyNumberFormat="1" applyFill="1" applyBorder="1" applyAlignment="1">
      <alignment shrinkToFit="1"/>
    </xf>
    <xf numFmtId="182" fontId="23" fillId="0" borderId="54" xfId="3" applyNumberFormat="1" applyFill="1" applyBorder="1" applyAlignment="1">
      <alignment shrinkToFit="1"/>
    </xf>
    <xf numFmtId="38" fontId="23" fillId="0" borderId="54" xfId="3" applyFill="1" applyBorder="1" applyAlignment="1">
      <alignment shrinkToFit="1"/>
    </xf>
    <xf numFmtId="9" fontId="23" fillId="0" borderId="54" xfId="5" applyFill="1" applyBorder="1" applyAlignment="1">
      <alignment shrinkToFit="1"/>
    </xf>
    <xf numFmtId="38" fontId="23" fillId="0" borderId="56" xfId="3" applyFill="1" applyBorder="1" applyAlignment="1">
      <alignment shrinkToFit="1"/>
    </xf>
    <xf numFmtId="38" fontId="23" fillId="7" borderId="58" xfId="3" applyFont="1" applyFill="1" applyBorder="1" applyAlignment="1">
      <alignment shrinkToFit="1"/>
    </xf>
    <xf numFmtId="182" fontId="23" fillId="7" borderId="58" xfId="3" applyNumberFormat="1" applyFill="1" applyBorder="1" applyAlignment="1">
      <alignment shrinkToFit="1"/>
    </xf>
    <xf numFmtId="38" fontId="23" fillId="7" borderId="58" xfId="3" applyFill="1" applyBorder="1" applyAlignment="1">
      <alignment shrinkToFit="1"/>
    </xf>
    <xf numFmtId="38" fontId="23" fillId="0" borderId="59" xfId="3" applyFill="1" applyBorder="1" applyAlignment="1">
      <alignment shrinkToFit="1"/>
    </xf>
    <xf numFmtId="182" fontId="23" fillId="0" borderId="60" xfId="3" applyNumberFormat="1" applyFill="1" applyBorder="1" applyAlignment="1">
      <alignment shrinkToFit="1"/>
    </xf>
    <xf numFmtId="182" fontId="23" fillId="0" borderId="58" xfId="3" applyNumberFormat="1" applyFill="1" applyBorder="1" applyAlignment="1">
      <alignment shrinkToFit="1"/>
    </xf>
    <xf numFmtId="38" fontId="23" fillId="0" borderId="58" xfId="3" applyFill="1" applyBorder="1" applyAlignment="1">
      <alignment shrinkToFit="1"/>
    </xf>
    <xf numFmtId="9" fontId="23" fillId="0" borderId="58" xfId="5" applyFill="1" applyBorder="1" applyAlignment="1">
      <alignment shrinkToFit="1"/>
    </xf>
    <xf numFmtId="38" fontId="23" fillId="0" borderId="61" xfId="3" applyFill="1" applyBorder="1" applyAlignment="1">
      <alignment shrinkToFit="1"/>
    </xf>
    <xf numFmtId="38" fontId="23" fillId="0" borderId="0" xfId="3" applyFill="1"/>
    <xf numFmtId="38" fontId="23" fillId="0" borderId="5" xfId="3" applyFill="1" applyBorder="1" applyAlignment="1">
      <alignment horizontal="center"/>
    </xf>
    <xf numFmtId="38" fontId="27" fillId="0" borderId="0" xfId="3" applyFont="1" applyFill="1" applyAlignment="1">
      <alignment horizontal="distributed"/>
    </xf>
    <xf numFmtId="38" fontId="23" fillId="0" borderId="54" xfId="3" applyFill="1" applyBorder="1" applyAlignment="1">
      <alignment horizontal="center" vertical="center"/>
    </xf>
    <xf numFmtId="38" fontId="23" fillId="0" borderId="47" xfId="3" applyFill="1" applyBorder="1" applyAlignment="1">
      <alignment horizontal="center" vertical="center"/>
    </xf>
    <xf numFmtId="38" fontId="23" fillId="0" borderId="48" xfId="3" applyFill="1" applyBorder="1" applyAlignment="1">
      <alignment horizontal="center" vertical="center"/>
    </xf>
    <xf numFmtId="38" fontId="23" fillId="0" borderId="56" xfId="3" applyFill="1" applyBorder="1" applyAlignment="1">
      <alignment horizontal="center" vertical="center"/>
    </xf>
    <xf numFmtId="38" fontId="23" fillId="0" borderId="54" xfId="3" applyFont="1" applyFill="1" applyBorder="1"/>
    <xf numFmtId="183" fontId="23" fillId="0" borderId="54" xfId="3" applyNumberFormat="1" applyFill="1" applyBorder="1"/>
    <xf numFmtId="38" fontId="23" fillId="0" borderId="54" xfId="3" applyFill="1" applyBorder="1"/>
    <xf numFmtId="38" fontId="23" fillId="0" borderId="47" xfId="3" applyFill="1" applyBorder="1"/>
    <xf numFmtId="183" fontId="23" fillId="0" borderId="48" xfId="3" applyNumberFormat="1" applyFill="1" applyBorder="1"/>
    <xf numFmtId="38" fontId="23" fillId="0" borderId="56" xfId="3" applyFill="1" applyBorder="1"/>
    <xf numFmtId="38" fontId="23" fillId="0" borderId="58" xfId="3" applyFont="1" applyFill="1" applyBorder="1"/>
    <xf numFmtId="183" fontId="23" fillId="0" borderId="58" xfId="3" applyNumberFormat="1" applyFill="1" applyBorder="1"/>
    <xf numFmtId="38" fontId="23" fillId="0" borderId="58" xfId="3" applyFill="1" applyBorder="1"/>
    <xf numFmtId="38" fontId="23" fillId="0" borderId="59" xfId="3" applyFill="1" applyBorder="1"/>
    <xf numFmtId="183" fontId="23" fillId="0" borderId="57" xfId="3" applyNumberFormat="1" applyFill="1" applyBorder="1"/>
    <xf numFmtId="38" fontId="23" fillId="0" borderId="61" xfId="3" applyFill="1" applyBorder="1"/>
    <xf numFmtId="38" fontId="23" fillId="0" borderId="0" xfId="3" applyFont="1" applyFill="1" applyAlignment="1">
      <alignment horizontal="right"/>
    </xf>
    <xf numFmtId="0" fontId="5" fillId="0" borderId="0" xfId="0" applyFont="1" applyFill="1" applyAlignment="1" applyProtection="1">
      <alignment horizontal="left"/>
    </xf>
    <xf numFmtId="0" fontId="28" fillId="0" borderId="0" xfId="4" applyFont="1" applyAlignment="1">
      <alignment horizontal="left"/>
    </xf>
    <xf numFmtId="0" fontId="28" fillId="0" borderId="0" xfId="4" applyFont="1" applyAlignment="1"/>
    <xf numFmtId="0" fontId="30" fillId="0" borderId="0" xfId="4" applyFont="1" applyAlignment="1"/>
    <xf numFmtId="0" fontId="0" fillId="0" borderId="62" xfId="0" applyFont="1" applyFill="1" applyBorder="1" applyProtection="1">
      <alignment vertical="center"/>
    </xf>
    <xf numFmtId="0" fontId="5" fillId="0" borderId="63" xfId="0" applyFont="1" applyFill="1" applyBorder="1" applyProtection="1">
      <alignment vertical="center"/>
    </xf>
    <xf numFmtId="0" fontId="0" fillId="0" borderId="63" xfId="0" applyFont="1" applyFill="1" applyBorder="1" applyProtection="1">
      <alignment vertical="center"/>
    </xf>
    <xf numFmtId="0" fontId="29" fillId="0" borderId="63" xfId="0" applyFont="1" applyFill="1" applyBorder="1" applyProtection="1">
      <alignment vertical="center"/>
    </xf>
    <xf numFmtId="0" fontId="31" fillId="0" borderId="63" xfId="0" applyFont="1" applyFill="1" applyBorder="1" applyProtection="1">
      <alignment vertical="center"/>
    </xf>
    <xf numFmtId="0" fontId="0" fillId="0" borderId="63" xfId="0" applyFill="1" applyBorder="1" applyProtection="1">
      <alignment vertical="center"/>
    </xf>
    <xf numFmtId="0" fontId="0" fillId="0" borderId="64" xfId="0" applyFill="1" applyBorder="1" applyProtection="1">
      <alignment vertical="center"/>
    </xf>
    <xf numFmtId="0" fontId="0" fillId="0" borderId="65" xfId="0" applyFont="1" applyFill="1" applyBorder="1" applyProtection="1">
      <alignment vertical="center"/>
    </xf>
    <xf numFmtId="0" fontId="5" fillId="0" borderId="0" xfId="0" applyFont="1" applyFill="1" applyBorder="1" applyProtection="1">
      <alignment vertical="center"/>
    </xf>
    <xf numFmtId="0" fontId="31" fillId="0" borderId="0" xfId="0" applyFont="1" applyFill="1" applyBorder="1" applyProtection="1">
      <alignment vertical="center"/>
    </xf>
    <xf numFmtId="0" fontId="0" fillId="0" borderId="66" xfId="0" applyFill="1" applyBorder="1" applyProtection="1">
      <alignment vertical="center"/>
    </xf>
    <xf numFmtId="0" fontId="29" fillId="0" borderId="0" xfId="0" applyFont="1" applyFill="1" applyBorder="1" applyProtection="1">
      <alignment vertical="center"/>
    </xf>
    <xf numFmtId="0" fontId="0" fillId="0" borderId="67" xfId="0" applyFont="1" applyFill="1" applyBorder="1" applyProtection="1">
      <alignment vertical="center"/>
    </xf>
    <xf numFmtId="0" fontId="0" fillId="0" borderId="68" xfId="0" applyFont="1" applyFill="1" applyBorder="1" applyProtection="1">
      <alignment vertical="center"/>
    </xf>
    <xf numFmtId="0" fontId="5" fillId="0" borderId="68" xfId="0" applyFont="1" applyFill="1" applyBorder="1" applyProtection="1">
      <alignment vertical="center"/>
    </xf>
    <xf numFmtId="0" fontId="31" fillId="0" borderId="68" xfId="0" applyFont="1" applyFill="1" applyBorder="1" applyProtection="1">
      <alignment vertical="center"/>
    </xf>
    <xf numFmtId="0" fontId="0" fillId="0" borderId="68" xfId="0" applyFill="1" applyBorder="1" applyProtection="1">
      <alignment vertical="center"/>
    </xf>
    <xf numFmtId="0" fontId="0" fillId="0" borderId="69" xfId="0" applyFill="1" applyBorder="1" applyProtection="1">
      <alignment vertical="center"/>
    </xf>
    <xf numFmtId="0" fontId="31" fillId="0" borderId="0" xfId="0" applyFont="1" applyFill="1" applyProtection="1">
      <alignment vertical="center"/>
    </xf>
    <xf numFmtId="0" fontId="5" fillId="0" borderId="0" xfId="0" applyFont="1" applyFill="1" applyProtection="1">
      <alignment vertical="center"/>
    </xf>
    <xf numFmtId="0" fontId="5" fillId="0" borderId="0" xfId="0" applyFont="1" applyFill="1" applyAlignment="1" applyProtection="1">
      <alignment horizontal="left" vertical="center"/>
    </xf>
    <xf numFmtId="38" fontId="33" fillId="0" borderId="0" xfId="3" applyFont="1"/>
    <xf numFmtId="0" fontId="0" fillId="0" borderId="0" xfId="0" applyFont="1" applyFill="1" applyBorder="1" applyAlignment="1" applyProtection="1">
      <alignment horizontal="center" vertical="center"/>
    </xf>
    <xf numFmtId="0" fontId="0" fillId="0" borderId="0" xfId="0" applyFont="1" applyFill="1" applyAlignment="1" applyProtection="1">
      <alignment horizontal="right" vertical="center"/>
    </xf>
    <xf numFmtId="0" fontId="0" fillId="0" borderId="0" xfId="0" applyFont="1" applyFill="1" applyBorder="1" applyAlignment="1" applyProtection="1">
      <alignment vertical="top" wrapText="1"/>
    </xf>
    <xf numFmtId="0" fontId="6" fillId="0" borderId="0" xfId="0" applyFont="1" applyFill="1" applyAlignment="1" applyProtection="1">
      <alignment horizontal="left" vertical="top"/>
    </xf>
    <xf numFmtId="0" fontId="5" fillId="0" borderId="0" xfId="0" applyFont="1" applyFill="1" applyAlignment="1" applyProtection="1">
      <alignment vertical="top" wrapText="1"/>
    </xf>
    <xf numFmtId="0" fontId="5" fillId="0" borderId="62" xfId="0" applyFont="1" applyFill="1" applyBorder="1" applyAlignment="1" applyProtection="1">
      <alignment vertical="top" wrapText="1"/>
    </xf>
    <xf numFmtId="0" fontId="5" fillId="0" borderId="63" xfId="0" applyFont="1" applyFill="1" applyBorder="1" applyAlignment="1" applyProtection="1">
      <alignment vertical="top" wrapText="1"/>
    </xf>
    <xf numFmtId="0" fontId="5" fillId="0" borderId="64" xfId="0" applyFont="1" applyFill="1" applyBorder="1" applyAlignment="1" applyProtection="1">
      <alignment vertical="top" wrapText="1"/>
    </xf>
    <xf numFmtId="0" fontId="5" fillId="0" borderId="65"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66" xfId="0" applyFont="1" applyFill="1" applyBorder="1" applyAlignment="1" applyProtection="1">
      <alignment vertical="top" wrapText="1"/>
    </xf>
    <xf numFmtId="0" fontId="0" fillId="0" borderId="66" xfId="0" applyFont="1" applyFill="1" applyBorder="1" applyProtection="1">
      <alignment vertical="center"/>
    </xf>
    <xf numFmtId="0" fontId="30" fillId="0" borderId="0" xfId="4" applyFont="1" applyBorder="1" applyAlignment="1"/>
    <xf numFmtId="0" fontId="0" fillId="0" borderId="0" xfId="0" quotePrefix="1" applyFill="1" applyProtection="1">
      <alignment vertical="center"/>
    </xf>
    <xf numFmtId="0" fontId="34" fillId="0" borderId="0" xfId="0" applyFont="1" applyFill="1" applyProtection="1">
      <alignment vertical="center"/>
    </xf>
    <xf numFmtId="0" fontId="2" fillId="0" borderId="0" xfId="0" applyFont="1" applyFill="1" applyProtection="1">
      <alignment vertical="center"/>
    </xf>
    <xf numFmtId="38" fontId="23" fillId="7" borderId="55" xfId="3" applyFill="1" applyBorder="1" applyAlignment="1">
      <alignment shrinkToFit="1"/>
    </xf>
    <xf numFmtId="38" fontId="23" fillId="7" borderId="60" xfId="3" applyFill="1" applyBorder="1" applyAlignment="1">
      <alignment shrinkToFit="1"/>
    </xf>
    <xf numFmtId="0" fontId="0" fillId="0" borderId="0" xfId="0" applyFont="1" applyFill="1" applyAlignment="1" applyProtection="1">
      <alignment horizontal="center" vertical="center"/>
    </xf>
    <xf numFmtId="0" fontId="4" fillId="0" borderId="0" xfId="0" applyFont="1" applyFill="1" applyAlignment="1" applyProtection="1">
      <alignment horizontal="left" vertical="center"/>
    </xf>
    <xf numFmtId="0" fontId="0" fillId="0" borderId="0" xfId="0" applyFont="1" applyFill="1" applyBorder="1" applyAlignment="1" applyProtection="1">
      <alignment horizontal="center" vertical="center"/>
    </xf>
    <xf numFmtId="0" fontId="11" fillId="0" borderId="0" xfId="0" applyFont="1" applyFill="1" applyAlignment="1" applyProtection="1">
      <alignment horizontal="left" vertical="center"/>
    </xf>
    <xf numFmtId="177" fontId="9" fillId="2" borderId="0" xfId="0" applyNumberFormat="1" applyFont="1" applyFill="1" applyBorder="1" applyAlignment="1" applyProtection="1">
      <alignment horizontal="left" vertical="center"/>
      <protection locked="0"/>
    </xf>
    <xf numFmtId="0" fontId="4"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9" fillId="2" borderId="0" xfId="0" applyFont="1" applyFill="1" applyAlignment="1" applyProtection="1">
      <alignment horizontal="center" vertical="center"/>
      <protection locked="0"/>
    </xf>
    <xf numFmtId="0" fontId="0" fillId="3" borderId="0" xfId="0" applyFont="1" applyFill="1" applyAlignment="1" applyProtection="1">
      <alignment horizontal="left" vertical="center"/>
      <protection locked="0"/>
    </xf>
    <xf numFmtId="0" fontId="0" fillId="0" borderId="0" xfId="0" applyFont="1" applyFill="1" applyBorder="1" applyAlignment="1" applyProtection="1">
      <alignment horizontal="left" vertical="center"/>
    </xf>
    <xf numFmtId="0" fontId="12" fillId="2" borderId="0" xfId="0" applyFont="1" applyFill="1" applyBorder="1" applyAlignment="1" applyProtection="1">
      <alignment horizontal="left" vertical="center"/>
      <protection locked="0"/>
    </xf>
    <xf numFmtId="0" fontId="12" fillId="2" borderId="10" xfId="0" applyFont="1" applyFill="1" applyBorder="1" applyAlignment="1" applyProtection="1">
      <alignment horizontal="left" vertical="center"/>
      <protection locked="0"/>
    </xf>
    <xf numFmtId="0" fontId="0" fillId="0" borderId="11"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0" fillId="0" borderId="21"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6" fontId="12" fillId="2" borderId="12" xfId="2" applyFont="1" applyFill="1" applyBorder="1" applyAlignment="1" applyProtection="1">
      <alignment horizontal="right" vertical="center" indent="1"/>
      <protection locked="0"/>
    </xf>
    <xf numFmtId="6" fontId="12" fillId="2" borderId="13" xfId="2" applyFont="1" applyFill="1" applyBorder="1" applyAlignment="1" applyProtection="1">
      <alignment horizontal="right" vertical="center" indent="1"/>
      <protection locked="0"/>
    </xf>
    <xf numFmtId="6" fontId="12" fillId="2" borderId="0" xfId="2" applyFont="1" applyFill="1" applyBorder="1" applyAlignment="1" applyProtection="1">
      <alignment horizontal="right" vertical="center" indent="1"/>
      <protection locked="0"/>
    </xf>
    <xf numFmtId="6" fontId="12" fillId="2" borderId="17" xfId="2" applyFont="1" applyFill="1" applyBorder="1" applyAlignment="1" applyProtection="1">
      <alignment horizontal="right" vertical="center" indent="1"/>
      <protection locked="0"/>
    </xf>
    <xf numFmtId="6" fontId="12" fillId="2" borderId="19" xfId="2" applyFont="1" applyFill="1" applyBorder="1" applyAlignment="1" applyProtection="1">
      <alignment horizontal="right" vertical="center" indent="1"/>
      <protection locked="0"/>
    </xf>
    <xf numFmtId="6" fontId="12" fillId="2" borderId="20" xfId="2" applyFont="1" applyFill="1" applyBorder="1" applyAlignment="1" applyProtection="1">
      <alignment horizontal="right" vertical="center" indent="1"/>
      <protection locked="0"/>
    </xf>
    <xf numFmtId="0" fontId="0" fillId="0" borderId="23"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6" fontId="12" fillId="0" borderId="11" xfId="2" applyFont="1" applyFill="1" applyBorder="1" applyAlignment="1" applyProtection="1">
      <alignment horizontal="right" vertical="center" indent="1"/>
    </xf>
    <xf numFmtId="6" fontId="12" fillId="0" borderId="12" xfId="2" applyFont="1" applyFill="1" applyBorder="1" applyAlignment="1" applyProtection="1">
      <alignment horizontal="right" vertical="center" indent="1"/>
    </xf>
    <xf numFmtId="6" fontId="12" fillId="0" borderId="13" xfId="2" applyFont="1" applyFill="1" applyBorder="1" applyAlignment="1" applyProtection="1">
      <alignment horizontal="right" vertical="center" indent="1"/>
    </xf>
    <xf numFmtId="6" fontId="12" fillId="0" borderId="16" xfId="2" applyFont="1" applyFill="1" applyBorder="1" applyAlignment="1" applyProtection="1">
      <alignment horizontal="right" vertical="center" indent="1"/>
    </xf>
    <xf numFmtId="6" fontId="12" fillId="0" borderId="0" xfId="2" applyFont="1" applyFill="1" applyBorder="1" applyAlignment="1" applyProtection="1">
      <alignment horizontal="right" vertical="center" indent="1"/>
    </xf>
    <xf numFmtId="6" fontId="12" fillId="0" borderId="17" xfId="2" applyFont="1" applyFill="1" applyBorder="1" applyAlignment="1" applyProtection="1">
      <alignment horizontal="right" vertical="center" indent="1"/>
    </xf>
    <xf numFmtId="6" fontId="12" fillId="0" borderId="23" xfId="2" applyFont="1" applyFill="1" applyBorder="1" applyAlignment="1" applyProtection="1">
      <alignment horizontal="right" vertical="center" indent="1"/>
    </xf>
    <xf numFmtId="6" fontId="12" fillId="0" borderId="5" xfId="2" applyFont="1" applyFill="1" applyBorder="1" applyAlignment="1" applyProtection="1">
      <alignment horizontal="right" vertical="center" indent="1"/>
    </xf>
    <xf numFmtId="6" fontId="12" fillId="0" borderId="24" xfId="2" applyFont="1" applyFill="1" applyBorder="1" applyAlignment="1" applyProtection="1">
      <alignment horizontal="right" vertical="center" indent="1"/>
    </xf>
    <xf numFmtId="0" fontId="13" fillId="0" borderId="6"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0" fontId="13" fillId="0" borderId="20"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49" fontId="14" fillId="0" borderId="7" xfId="0" applyNumberFormat="1" applyFont="1" applyFill="1" applyBorder="1" applyAlignment="1" applyProtection="1">
      <alignment horizontal="center" vertical="center"/>
    </xf>
    <xf numFmtId="49" fontId="14" fillId="0" borderId="19" xfId="0" applyNumberFormat="1" applyFont="1" applyFill="1" applyBorder="1" applyAlignment="1" applyProtection="1">
      <alignment horizontal="center" vertical="center"/>
    </xf>
    <xf numFmtId="49" fontId="14" fillId="2" borderId="7" xfId="0" applyNumberFormat="1" applyFont="1" applyFill="1" applyBorder="1" applyAlignment="1" applyProtection="1">
      <alignment horizontal="left" vertical="center"/>
      <protection locked="0"/>
    </xf>
    <xf numFmtId="49" fontId="14" fillId="2" borderId="19" xfId="0" applyNumberFormat="1" applyFont="1" applyFill="1" applyBorder="1" applyAlignment="1" applyProtection="1">
      <alignment horizontal="left" vertical="center"/>
      <protection locked="0"/>
    </xf>
    <xf numFmtId="0" fontId="9" fillId="2" borderId="0" xfId="0" applyFont="1" applyFill="1" applyBorder="1" applyAlignment="1" applyProtection="1">
      <alignment horizontal="left" vertical="center"/>
      <protection locked="0"/>
    </xf>
    <xf numFmtId="0" fontId="9" fillId="2" borderId="10" xfId="0" applyFont="1" applyFill="1" applyBorder="1" applyAlignment="1" applyProtection="1">
      <alignment horizontal="left" vertical="center"/>
      <protection locked="0"/>
    </xf>
    <xf numFmtId="0" fontId="15" fillId="2" borderId="0" xfId="0" applyFont="1" applyFill="1" applyBorder="1" applyAlignment="1" applyProtection="1">
      <alignment horizontal="left" vertical="center"/>
      <protection locked="0"/>
    </xf>
    <xf numFmtId="0" fontId="15" fillId="2" borderId="10" xfId="0" applyFont="1" applyFill="1" applyBorder="1" applyAlignment="1" applyProtection="1">
      <alignment horizontal="left" vertical="center"/>
      <protection locked="0"/>
    </xf>
    <xf numFmtId="0" fontId="13" fillId="0" borderId="9"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7"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6" fontId="12" fillId="0" borderId="7" xfId="2" applyFont="1" applyFill="1" applyBorder="1" applyAlignment="1" applyProtection="1">
      <alignment horizontal="right" vertical="center" indent="1"/>
    </xf>
    <xf numFmtId="6" fontId="12" fillId="0" borderId="8" xfId="2" applyFont="1" applyFill="1" applyBorder="1" applyAlignment="1" applyProtection="1">
      <alignment horizontal="right" vertical="center" indent="1"/>
    </xf>
    <xf numFmtId="6" fontId="12" fillId="0" borderId="10" xfId="2" applyFont="1" applyFill="1" applyBorder="1" applyAlignment="1" applyProtection="1">
      <alignment horizontal="right" vertical="center" indent="1"/>
    </xf>
    <xf numFmtId="6" fontId="12" fillId="0" borderId="19" xfId="2" applyFont="1" applyFill="1" applyBorder="1" applyAlignment="1" applyProtection="1">
      <alignment horizontal="right" vertical="center" indent="1"/>
    </xf>
    <xf numFmtId="6" fontId="12" fillId="0" borderId="22" xfId="2" applyFont="1" applyFill="1" applyBorder="1" applyAlignment="1" applyProtection="1">
      <alignment horizontal="right" vertical="center" indent="1"/>
    </xf>
    <xf numFmtId="0" fontId="0" fillId="0" borderId="27"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20" xfId="0" applyFont="1" applyFill="1" applyBorder="1" applyAlignment="1" applyProtection="1">
      <alignment horizontal="center" vertical="center"/>
    </xf>
    <xf numFmtId="0" fontId="0" fillId="0" borderId="0" xfId="0" applyFill="1" applyAlignment="1" applyProtection="1">
      <alignment horizontal="center" vertical="center"/>
    </xf>
    <xf numFmtId="0" fontId="0" fillId="0" borderId="6"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0" fillId="0" borderId="25" xfId="0" applyFont="1" applyFill="1" applyBorder="1" applyAlignment="1" applyProtection="1">
      <alignment horizontal="center" vertical="center"/>
    </xf>
    <xf numFmtId="0" fontId="12" fillId="2" borderId="15" xfId="0" applyFont="1" applyFill="1" applyBorder="1" applyAlignment="1" applyProtection="1">
      <alignment horizontal="center" vertical="center" wrapText="1"/>
      <protection locked="0"/>
    </xf>
    <xf numFmtId="0" fontId="12" fillId="2" borderId="7"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12" fillId="2" borderId="23" xfId="0" applyFont="1" applyFill="1" applyBorder="1" applyAlignment="1" applyProtection="1">
      <alignment horizontal="center" vertical="center" wrapText="1"/>
      <protection locked="0"/>
    </xf>
    <xf numFmtId="0" fontId="12" fillId="2" borderId="5"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23"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24" xfId="0" applyFont="1" applyFill="1" applyBorder="1" applyAlignment="1" applyProtection="1">
      <alignment horizontal="center" vertical="center" wrapText="1"/>
    </xf>
    <xf numFmtId="0" fontId="12" fillId="2" borderId="8"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12" fillId="2" borderId="26" xfId="0" applyFont="1" applyFill="1" applyBorder="1" applyAlignment="1" applyProtection="1">
      <alignment horizontal="center" vertical="center" wrapText="1"/>
      <protection locked="0"/>
    </xf>
    <xf numFmtId="0" fontId="4" fillId="0" borderId="0" xfId="0" applyFont="1" applyFill="1" applyAlignment="1" applyProtection="1">
      <alignment horizontal="left" vertical="top"/>
    </xf>
    <xf numFmtId="0" fontId="12" fillId="2" borderId="11" xfId="0" applyFont="1" applyFill="1" applyBorder="1" applyAlignment="1" applyProtection="1">
      <alignment horizontal="center" vertical="center" wrapText="1"/>
      <protection locked="0"/>
    </xf>
    <xf numFmtId="0" fontId="12" fillId="2" borderId="12" xfId="0"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1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12" fillId="2" borderId="11"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2" fillId="2" borderId="16"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10" xfId="0" applyFont="1" applyFill="1" applyBorder="1" applyAlignment="1" applyProtection="1">
      <alignment horizontal="left" vertical="center" wrapText="1"/>
      <protection locked="0"/>
    </xf>
    <xf numFmtId="0" fontId="12" fillId="2" borderId="21" xfId="0" applyFont="1" applyFill="1" applyBorder="1" applyAlignment="1" applyProtection="1">
      <alignment horizontal="left" vertical="center" wrapText="1"/>
      <protection locked="0"/>
    </xf>
    <xf numFmtId="0" fontId="12" fillId="2" borderId="19" xfId="0" applyFont="1" applyFill="1" applyBorder="1" applyAlignment="1" applyProtection="1">
      <alignment horizontal="left" vertical="center" wrapText="1"/>
      <protection locked="0"/>
    </xf>
    <xf numFmtId="0" fontId="12" fillId="2" borderId="22"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protection locked="0"/>
    </xf>
    <xf numFmtId="0" fontId="15" fillId="2" borderId="22"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2" fillId="2" borderId="16" xfId="0" quotePrefix="1" applyFont="1" applyFill="1" applyBorder="1" applyAlignment="1" applyProtection="1">
      <alignment horizontal="center" vertical="center" wrapText="1"/>
      <protection locked="0"/>
    </xf>
    <xf numFmtId="0" fontId="0" fillId="0" borderId="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protection locked="0"/>
    </xf>
    <xf numFmtId="0" fontId="0" fillId="0" borderId="34" xfId="0" applyFont="1" applyFill="1" applyBorder="1" applyAlignment="1" applyProtection="1">
      <alignment horizontal="center" vertical="center"/>
    </xf>
    <xf numFmtId="0" fontId="0" fillId="0" borderId="31" xfId="0" applyFont="1" applyFill="1" applyBorder="1" applyAlignment="1" applyProtection="1">
      <alignment horizontal="center" vertical="center"/>
    </xf>
    <xf numFmtId="0" fontId="0" fillId="0" borderId="32" xfId="0" applyFont="1" applyFill="1" applyBorder="1" applyAlignment="1" applyProtection="1">
      <alignment horizontal="center" vertical="center"/>
    </xf>
    <xf numFmtId="0" fontId="0" fillId="0" borderId="33" xfId="0" applyFont="1" applyFill="1" applyBorder="1" applyAlignment="1" applyProtection="1">
      <alignment horizontal="center" vertical="center"/>
    </xf>
    <xf numFmtId="0" fontId="12" fillId="2" borderId="31" xfId="0" applyFont="1" applyFill="1" applyBorder="1" applyAlignment="1" applyProtection="1">
      <alignment horizontal="center" vertical="center"/>
      <protection locked="0"/>
    </xf>
    <xf numFmtId="0" fontId="12" fillId="2" borderId="32" xfId="0" applyFont="1" applyFill="1" applyBorder="1" applyAlignment="1" applyProtection="1">
      <alignment horizontal="center" vertical="center"/>
      <protection locked="0"/>
    </xf>
    <xf numFmtId="0" fontId="12" fillId="2" borderId="33" xfId="0" applyFont="1" applyFill="1" applyBorder="1" applyAlignment="1" applyProtection="1">
      <alignment horizontal="center" vertical="center"/>
      <protection locked="0"/>
    </xf>
    <xf numFmtId="0" fontId="12" fillId="2" borderId="31"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33" xfId="0" applyFont="1" applyFill="1" applyBorder="1" applyAlignment="1" applyProtection="1">
      <alignment horizontal="left" vertical="center" wrapText="1"/>
      <protection locked="0"/>
    </xf>
    <xf numFmtId="49" fontId="12" fillId="2" borderId="15" xfId="0" quotePrefix="1" applyNumberFormat="1" applyFont="1" applyFill="1" applyBorder="1" applyAlignment="1" applyProtection="1">
      <alignment horizontal="center" vertical="center" wrapText="1"/>
      <protection locked="0"/>
    </xf>
    <xf numFmtId="49" fontId="12" fillId="2" borderId="7" xfId="0" applyNumberFormat="1" applyFont="1" applyFill="1" applyBorder="1" applyAlignment="1" applyProtection="1">
      <alignment horizontal="center" vertical="center" wrapText="1"/>
      <protection locked="0"/>
    </xf>
    <xf numFmtId="49" fontId="12" fillId="2" borderId="16" xfId="0" applyNumberFormat="1" applyFont="1" applyFill="1" applyBorder="1" applyAlignment="1" applyProtection="1">
      <alignment horizontal="center" vertical="center" wrapText="1"/>
      <protection locked="0"/>
    </xf>
    <xf numFmtId="49" fontId="12" fillId="2" borderId="0" xfId="0" applyNumberFormat="1" applyFont="1" applyFill="1" applyBorder="1" applyAlignment="1" applyProtection="1">
      <alignment horizontal="center" vertical="center" wrapText="1"/>
      <protection locked="0"/>
    </xf>
    <xf numFmtId="49" fontId="12" fillId="2" borderId="21" xfId="0" applyNumberFormat="1" applyFont="1" applyFill="1" applyBorder="1" applyAlignment="1" applyProtection="1">
      <alignment horizontal="center" vertical="center" wrapText="1"/>
      <protection locked="0"/>
    </xf>
    <xf numFmtId="49" fontId="12" fillId="2" borderId="19" xfId="0" applyNumberFormat="1"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xf>
    <xf numFmtId="0" fontId="11" fillId="0" borderId="0" xfId="0" quotePrefix="1" applyFont="1" applyFill="1" applyAlignment="1" applyProtection="1">
      <alignment horizontal="left" vertical="center"/>
    </xf>
    <xf numFmtId="0" fontId="11" fillId="0" borderId="19" xfId="0" quotePrefix="1" applyFont="1" applyFill="1" applyBorder="1" applyAlignment="1" applyProtection="1">
      <alignment horizontal="left" vertical="center"/>
    </xf>
    <xf numFmtId="0" fontId="13" fillId="0" borderId="34" xfId="0" applyFont="1" applyFill="1" applyBorder="1" applyAlignment="1" applyProtection="1">
      <alignment horizontal="center" vertical="center"/>
    </xf>
    <xf numFmtId="0" fontId="0" fillId="0" borderId="35" xfId="0" applyFont="1" applyFill="1" applyBorder="1" applyAlignment="1" applyProtection="1">
      <alignment horizontal="center" vertical="center"/>
    </xf>
    <xf numFmtId="0" fontId="0" fillId="0" borderId="36" xfId="0" applyFont="1" applyFill="1" applyBorder="1" applyAlignment="1" applyProtection="1">
      <alignment horizontal="center" vertical="center"/>
    </xf>
    <xf numFmtId="0" fontId="0" fillId="0" borderId="37" xfId="0" applyFont="1" applyFill="1" applyBorder="1" applyAlignment="1" applyProtection="1">
      <alignment horizontal="center" vertical="center"/>
    </xf>
    <xf numFmtId="0" fontId="9" fillId="2" borderId="6" xfId="0" applyFont="1" applyFill="1" applyBorder="1" applyAlignment="1" applyProtection="1">
      <alignment horizontal="left" vertical="center"/>
      <protection locked="0"/>
    </xf>
    <xf numFmtId="0" fontId="9" fillId="2" borderId="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25"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6" xfId="0"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9" fillId="2" borderId="25"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0" fontId="9" fillId="2" borderId="26" xfId="0" applyFont="1" applyFill="1" applyBorder="1" applyAlignment="1" applyProtection="1">
      <alignment horizontal="center" vertical="center"/>
      <protection locked="0"/>
    </xf>
    <xf numFmtId="180" fontId="12" fillId="2" borderId="6" xfId="0" applyNumberFormat="1" applyFont="1" applyFill="1" applyBorder="1" applyAlignment="1" applyProtection="1">
      <alignment horizontal="right" vertical="center" indent="1"/>
      <protection locked="0"/>
    </xf>
    <xf numFmtId="180" fontId="12" fillId="2" borderId="7" xfId="0" applyNumberFormat="1" applyFont="1" applyFill="1" applyBorder="1" applyAlignment="1" applyProtection="1">
      <alignment horizontal="right" vertical="center" indent="1"/>
      <protection locked="0"/>
    </xf>
    <xf numFmtId="180" fontId="12" fillId="2" borderId="25" xfId="0" applyNumberFormat="1" applyFont="1" applyFill="1" applyBorder="1" applyAlignment="1" applyProtection="1">
      <alignment horizontal="right" vertical="center" indent="1"/>
      <protection locked="0"/>
    </xf>
    <xf numFmtId="180" fontId="12" fillId="2" borderId="5" xfId="0" applyNumberFormat="1" applyFont="1" applyFill="1" applyBorder="1" applyAlignment="1" applyProtection="1">
      <alignment horizontal="right" vertical="center" indent="1"/>
      <protection locked="0"/>
    </xf>
    <xf numFmtId="6" fontId="12" fillId="2" borderId="38" xfId="0" applyNumberFormat="1" applyFont="1" applyFill="1" applyBorder="1" applyAlignment="1" applyProtection="1">
      <alignment horizontal="right" vertical="center" indent="1"/>
      <protection locked="0"/>
    </xf>
    <xf numFmtId="6" fontId="12" fillId="2" borderId="39" xfId="0" applyNumberFormat="1" applyFont="1" applyFill="1" applyBorder="1" applyAlignment="1" applyProtection="1">
      <alignment horizontal="right" vertical="center" indent="1"/>
      <protection locked="0"/>
    </xf>
    <xf numFmtId="6" fontId="12" fillId="2" borderId="40" xfId="0" applyNumberFormat="1" applyFont="1" applyFill="1" applyBorder="1" applyAlignment="1" applyProtection="1">
      <alignment horizontal="right" vertical="center" indent="1"/>
      <protection locked="0"/>
    </xf>
    <xf numFmtId="6" fontId="12" fillId="2" borderId="41" xfId="0" applyNumberFormat="1" applyFont="1" applyFill="1" applyBorder="1" applyAlignment="1" applyProtection="1">
      <alignment horizontal="right" vertical="center" indent="1"/>
      <protection locked="0"/>
    </xf>
    <xf numFmtId="6" fontId="12" fillId="2" borderId="42" xfId="0" applyNumberFormat="1" applyFont="1" applyFill="1" applyBorder="1" applyAlignment="1" applyProtection="1">
      <alignment horizontal="right" vertical="center" indent="1"/>
      <protection locked="0"/>
    </xf>
    <xf numFmtId="6" fontId="12" fillId="2" borderId="43" xfId="0" applyNumberFormat="1" applyFont="1" applyFill="1" applyBorder="1" applyAlignment="1" applyProtection="1">
      <alignment horizontal="right" vertical="center" indent="1"/>
      <protection locked="0"/>
    </xf>
    <xf numFmtId="6" fontId="12" fillId="2" borderId="38" xfId="2" applyNumberFormat="1" applyFont="1" applyFill="1" applyBorder="1" applyAlignment="1" applyProtection="1">
      <alignment horizontal="right" vertical="center" indent="1"/>
      <protection locked="0"/>
    </xf>
    <xf numFmtId="6" fontId="12" fillId="2" borderId="39" xfId="2" applyNumberFormat="1" applyFont="1" applyFill="1" applyBorder="1" applyAlignment="1" applyProtection="1">
      <alignment horizontal="right" vertical="center" indent="1"/>
      <protection locked="0"/>
    </xf>
    <xf numFmtId="6" fontId="12" fillId="2" borderId="40" xfId="2" applyNumberFormat="1" applyFont="1" applyFill="1" applyBorder="1" applyAlignment="1" applyProtection="1">
      <alignment horizontal="right" vertical="center" indent="1"/>
      <protection locked="0"/>
    </xf>
    <xf numFmtId="6" fontId="12" fillId="2" borderId="41" xfId="2" applyNumberFormat="1" applyFont="1" applyFill="1" applyBorder="1" applyAlignment="1" applyProtection="1">
      <alignment horizontal="right" vertical="center" indent="1"/>
      <protection locked="0"/>
    </xf>
    <xf numFmtId="6" fontId="12" fillId="2" borderId="42" xfId="2" applyNumberFormat="1" applyFont="1" applyFill="1" applyBorder="1" applyAlignment="1" applyProtection="1">
      <alignment horizontal="right" vertical="center" indent="1"/>
      <protection locked="0"/>
    </xf>
    <xf numFmtId="6" fontId="12" fillId="2" borderId="43" xfId="2" applyNumberFormat="1" applyFont="1" applyFill="1" applyBorder="1" applyAlignment="1" applyProtection="1">
      <alignment horizontal="right" vertical="center" indent="1"/>
      <protection locked="0"/>
    </xf>
    <xf numFmtId="179" fontId="12" fillId="0" borderId="41" xfId="0" applyNumberFormat="1" applyFont="1" applyFill="1" applyBorder="1" applyAlignment="1" applyProtection="1">
      <alignment horizontal="right" vertical="center" indent="1"/>
    </xf>
    <xf numFmtId="179" fontId="12" fillId="0" borderId="42" xfId="0" applyNumberFormat="1" applyFont="1" applyFill="1" applyBorder="1" applyAlignment="1" applyProtection="1">
      <alignment horizontal="right" vertical="center" indent="1"/>
    </xf>
    <xf numFmtId="179" fontId="12" fillId="0" borderId="43" xfId="0" applyNumberFormat="1" applyFont="1" applyFill="1" applyBorder="1" applyAlignment="1" applyProtection="1">
      <alignment horizontal="right" vertical="center" indent="1"/>
    </xf>
    <xf numFmtId="6" fontId="12" fillId="3" borderId="6" xfId="2" applyFont="1" applyFill="1" applyBorder="1" applyAlignment="1" applyProtection="1">
      <alignment horizontal="right" vertical="center" indent="1"/>
      <protection locked="0"/>
    </xf>
    <xf numFmtId="6" fontId="12" fillId="3" borderId="7" xfId="2" applyFont="1" applyFill="1" applyBorder="1" applyAlignment="1" applyProtection="1">
      <alignment horizontal="right" vertical="center" indent="1"/>
      <protection locked="0"/>
    </xf>
    <xf numFmtId="6" fontId="12" fillId="3" borderId="8" xfId="2" applyFont="1" applyFill="1" applyBorder="1" applyAlignment="1" applyProtection="1">
      <alignment horizontal="right" vertical="center" indent="1"/>
      <protection locked="0"/>
    </xf>
    <xf numFmtId="6" fontId="12" fillId="3" borderId="25" xfId="2" applyFont="1" applyFill="1" applyBorder="1" applyAlignment="1" applyProtection="1">
      <alignment horizontal="right" vertical="center" indent="1"/>
      <protection locked="0"/>
    </xf>
    <xf numFmtId="6" fontId="12" fillId="3" borderId="5" xfId="2" applyFont="1" applyFill="1" applyBorder="1" applyAlignment="1" applyProtection="1">
      <alignment horizontal="right" vertical="center" indent="1"/>
      <protection locked="0"/>
    </xf>
    <xf numFmtId="6" fontId="12" fillId="3" borderId="26" xfId="2" applyFont="1" applyFill="1" applyBorder="1" applyAlignment="1" applyProtection="1">
      <alignment horizontal="right" vertical="center" indent="1"/>
      <protection locked="0"/>
    </xf>
    <xf numFmtId="0" fontId="0" fillId="0" borderId="8"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22" xfId="0" applyFont="1" applyFill="1" applyBorder="1" applyAlignment="1" applyProtection="1">
      <alignment horizontal="center" vertical="center"/>
    </xf>
    <xf numFmtId="180" fontId="12" fillId="2" borderId="27" xfId="0" applyNumberFormat="1" applyFont="1" applyFill="1" applyBorder="1" applyAlignment="1" applyProtection="1">
      <alignment horizontal="right" vertical="center" indent="1"/>
      <protection locked="0"/>
    </xf>
    <xf numFmtId="180" fontId="12" fillId="2" borderId="12" xfId="0" applyNumberFormat="1" applyFont="1" applyFill="1" applyBorder="1" applyAlignment="1" applyProtection="1">
      <alignment horizontal="right" vertical="center" indent="1"/>
      <protection locked="0"/>
    </xf>
    <xf numFmtId="5" fontId="12" fillId="2" borderId="38" xfId="2" applyNumberFormat="1" applyFont="1" applyFill="1" applyBorder="1" applyAlignment="1" applyProtection="1">
      <alignment horizontal="right" vertical="center" indent="1"/>
      <protection locked="0"/>
    </xf>
    <xf numFmtId="5" fontId="12" fillId="2" borderId="39" xfId="2" applyNumberFormat="1" applyFont="1" applyFill="1" applyBorder="1" applyAlignment="1" applyProtection="1">
      <alignment horizontal="right" vertical="center" indent="1"/>
      <protection locked="0"/>
    </xf>
    <xf numFmtId="5" fontId="12" fillId="2" borderId="40" xfId="2" applyNumberFormat="1" applyFont="1" applyFill="1" applyBorder="1" applyAlignment="1" applyProtection="1">
      <alignment horizontal="right" vertical="center" indent="1"/>
      <protection locked="0"/>
    </xf>
    <xf numFmtId="5" fontId="12" fillId="2" borderId="41" xfId="2" applyNumberFormat="1" applyFont="1" applyFill="1" applyBorder="1" applyAlignment="1" applyProtection="1">
      <alignment horizontal="right" vertical="center" indent="1"/>
      <protection locked="0"/>
    </xf>
    <xf numFmtId="5" fontId="12" fillId="2" borderId="42" xfId="2" applyNumberFormat="1" applyFont="1" applyFill="1" applyBorder="1" applyAlignment="1" applyProtection="1">
      <alignment horizontal="right" vertical="center" indent="1"/>
      <protection locked="0"/>
    </xf>
    <xf numFmtId="5" fontId="12" fillId="2" borderId="43" xfId="2" applyNumberFormat="1" applyFont="1" applyFill="1" applyBorder="1" applyAlignment="1" applyProtection="1">
      <alignment horizontal="right" vertical="center" indent="1"/>
      <protection locked="0"/>
    </xf>
    <xf numFmtId="5" fontId="12" fillId="0" borderId="27" xfId="2" applyNumberFormat="1" applyFont="1" applyFill="1" applyBorder="1" applyAlignment="1" applyProtection="1">
      <alignment horizontal="right" vertical="center" indent="1"/>
    </xf>
    <xf numFmtId="5" fontId="12" fillId="0" borderId="12" xfId="2" applyNumberFormat="1" applyFont="1" applyFill="1" applyBorder="1" applyAlignment="1" applyProtection="1">
      <alignment horizontal="right" vertical="center" indent="1"/>
    </xf>
    <xf numFmtId="5" fontId="12" fillId="0" borderId="25" xfId="2" applyNumberFormat="1" applyFont="1" applyFill="1" applyBorder="1" applyAlignment="1" applyProtection="1">
      <alignment horizontal="right" vertical="center" indent="1"/>
    </xf>
    <xf numFmtId="5" fontId="12" fillId="0" borderId="5" xfId="2" applyNumberFormat="1" applyFont="1" applyFill="1" applyBorder="1" applyAlignment="1" applyProtection="1">
      <alignment horizontal="right" vertical="center" indent="1"/>
    </xf>
    <xf numFmtId="181" fontId="0" fillId="0" borderId="0" xfId="0" applyNumberFormat="1" applyFill="1" applyAlignment="1" applyProtection="1">
      <alignment horizontal="right" vertical="center"/>
    </xf>
    <xf numFmtId="0" fontId="0" fillId="0" borderId="0" xfId="0" applyFill="1" applyAlignment="1" applyProtection="1">
      <alignment horizontal="right" vertical="center"/>
    </xf>
    <xf numFmtId="0" fontId="9" fillId="2" borderId="27" xfId="0" applyFont="1" applyFill="1" applyBorder="1" applyAlignment="1" applyProtection="1">
      <alignment horizontal="left" vertical="center"/>
      <protection locked="0"/>
    </xf>
    <xf numFmtId="0" fontId="9" fillId="2" borderId="12" xfId="0" applyFont="1" applyFill="1" applyBorder="1" applyAlignment="1" applyProtection="1">
      <alignment horizontal="left" vertical="center"/>
      <protection locked="0"/>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6" fontId="12" fillId="3" borderId="27" xfId="2" applyFont="1" applyFill="1" applyBorder="1" applyAlignment="1" applyProtection="1">
      <alignment horizontal="right" vertical="center" indent="1"/>
      <protection locked="0"/>
    </xf>
    <xf numFmtId="6" fontId="12" fillId="3" borderId="12" xfId="2" applyFont="1" applyFill="1" applyBorder="1" applyAlignment="1" applyProtection="1">
      <alignment horizontal="right" vertical="center" indent="1"/>
      <protection locked="0"/>
    </xf>
    <xf numFmtId="6" fontId="12" fillId="3" borderId="28" xfId="2" applyFont="1" applyFill="1" applyBorder="1" applyAlignment="1" applyProtection="1">
      <alignment horizontal="right" vertical="center" indent="1"/>
      <protection locked="0"/>
    </xf>
    <xf numFmtId="0" fontId="9" fillId="2" borderId="18" xfId="0" applyFont="1" applyFill="1" applyBorder="1" applyAlignment="1" applyProtection="1">
      <alignment horizontal="left" vertical="center"/>
      <protection locked="0"/>
    </xf>
    <xf numFmtId="0" fontId="9" fillId="2" borderId="19" xfId="0" applyFont="1" applyFill="1" applyBorder="1" applyAlignment="1" applyProtection="1">
      <alignment horizontal="left" vertical="center"/>
      <protection locked="0"/>
    </xf>
    <xf numFmtId="0" fontId="9" fillId="2" borderId="22" xfId="0" applyFont="1" applyFill="1" applyBorder="1" applyAlignment="1" applyProtection="1">
      <alignment horizontal="left" vertical="center"/>
      <protection locked="0"/>
    </xf>
    <xf numFmtId="0" fontId="9" fillId="2" borderId="18"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protection locked="0"/>
    </xf>
    <xf numFmtId="180" fontId="12" fillId="2" borderId="28" xfId="0" applyNumberFormat="1" applyFont="1" applyFill="1" applyBorder="1" applyAlignment="1" applyProtection="1">
      <alignment horizontal="right" vertical="center" indent="1"/>
      <protection locked="0"/>
    </xf>
    <xf numFmtId="180" fontId="12" fillId="2" borderId="18" xfId="0" applyNumberFormat="1" applyFont="1" applyFill="1" applyBorder="1" applyAlignment="1" applyProtection="1">
      <alignment horizontal="right" vertical="center" indent="1"/>
      <protection locked="0"/>
    </xf>
    <xf numFmtId="180" fontId="12" fillId="2" borderId="19" xfId="0" applyNumberFormat="1" applyFont="1" applyFill="1" applyBorder="1" applyAlignment="1" applyProtection="1">
      <alignment horizontal="right" vertical="center" indent="1"/>
      <protection locked="0"/>
    </xf>
    <xf numFmtId="180" fontId="12" fillId="2" borderId="22" xfId="0" applyNumberFormat="1" applyFont="1" applyFill="1" applyBorder="1" applyAlignment="1" applyProtection="1">
      <alignment horizontal="right" vertical="center" indent="1"/>
      <protection locked="0"/>
    </xf>
    <xf numFmtId="6" fontId="12" fillId="2" borderId="44" xfId="2" applyNumberFormat="1" applyFont="1" applyFill="1" applyBorder="1" applyAlignment="1" applyProtection="1">
      <alignment horizontal="right" vertical="center" indent="1"/>
      <protection locked="0"/>
    </xf>
    <xf numFmtId="6" fontId="12" fillId="2" borderId="45" xfId="2" applyNumberFormat="1" applyFont="1" applyFill="1" applyBorder="1" applyAlignment="1" applyProtection="1">
      <alignment horizontal="right" vertical="center" indent="1"/>
      <protection locked="0"/>
    </xf>
    <xf numFmtId="6" fontId="12" fillId="2" borderId="46" xfId="2" applyNumberFormat="1" applyFont="1" applyFill="1" applyBorder="1" applyAlignment="1" applyProtection="1">
      <alignment horizontal="right" vertical="center" indent="1"/>
      <protection locked="0"/>
    </xf>
    <xf numFmtId="6" fontId="12" fillId="3" borderId="18" xfId="2" applyFont="1" applyFill="1" applyBorder="1" applyAlignment="1" applyProtection="1">
      <alignment horizontal="right" vertical="center" indent="1"/>
      <protection locked="0"/>
    </xf>
    <xf numFmtId="6" fontId="12" fillId="3" borderId="19" xfId="2" applyFont="1" applyFill="1" applyBorder="1" applyAlignment="1" applyProtection="1">
      <alignment horizontal="right" vertical="center" indent="1"/>
      <protection locked="0"/>
    </xf>
    <xf numFmtId="6" fontId="12" fillId="3" borderId="22" xfId="2" applyFont="1" applyFill="1" applyBorder="1" applyAlignment="1" applyProtection="1">
      <alignment horizontal="right" vertical="center" indent="1"/>
      <protection locked="0"/>
    </xf>
    <xf numFmtId="5" fontId="12" fillId="2" borderId="44" xfId="2" applyNumberFormat="1" applyFont="1" applyFill="1" applyBorder="1" applyAlignment="1" applyProtection="1">
      <alignment horizontal="right" vertical="center" indent="1"/>
      <protection locked="0"/>
    </xf>
    <xf numFmtId="5" fontId="12" fillId="2" borderId="45" xfId="2" applyNumberFormat="1" applyFont="1" applyFill="1" applyBorder="1" applyAlignment="1" applyProtection="1">
      <alignment horizontal="right" vertical="center" indent="1"/>
      <protection locked="0"/>
    </xf>
    <xf numFmtId="5" fontId="12" fillId="2" borderId="46" xfId="2" applyNumberFormat="1" applyFont="1" applyFill="1" applyBorder="1" applyAlignment="1" applyProtection="1">
      <alignment horizontal="right" vertical="center" indent="1"/>
      <protection locked="0"/>
    </xf>
    <xf numFmtId="6" fontId="12" fillId="0" borderId="6" xfId="2" applyFont="1" applyFill="1" applyBorder="1" applyAlignment="1" applyProtection="1">
      <alignment horizontal="right" vertical="center" indent="1"/>
    </xf>
    <xf numFmtId="6" fontId="12" fillId="0" borderId="18" xfId="2" applyFont="1" applyFill="1" applyBorder="1" applyAlignment="1" applyProtection="1">
      <alignment horizontal="right" vertical="center" indent="1"/>
    </xf>
    <xf numFmtId="0" fontId="13" fillId="0" borderId="35"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5" fontId="12" fillId="0" borderId="35" xfId="2" applyNumberFormat="1" applyFont="1" applyFill="1" applyBorder="1" applyAlignment="1" applyProtection="1">
      <alignment horizontal="right" vertical="center" indent="1"/>
    </xf>
    <xf numFmtId="5" fontId="12" fillId="0" borderId="36" xfId="2" applyNumberFormat="1" applyFont="1" applyFill="1" applyBorder="1" applyAlignment="1" applyProtection="1">
      <alignment horizontal="right" vertical="center" indent="1"/>
    </xf>
    <xf numFmtId="5" fontId="12" fillId="0" borderId="37" xfId="2" applyNumberFormat="1" applyFont="1" applyFill="1" applyBorder="1" applyAlignment="1" applyProtection="1">
      <alignment horizontal="right" vertical="center" indent="1"/>
    </xf>
    <xf numFmtId="6" fontId="16" fillId="0" borderId="6" xfId="2" applyFont="1" applyFill="1" applyBorder="1" applyAlignment="1" applyProtection="1">
      <alignment horizontal="right" vertical="center" indent="1"/>
    </xf>
    <xf numFmtId="6" fontId="16" fillId="0" borderId="7" xfId="2" applyFont="1" applyFill="1" applyBorder="1" applyAlignment="1" applyProtection="1">
      <alignment horizontal="right" vertical="center" indent="1"/>
    </xf>
    <xf numFmtId="6" fontId="16" fillId="0" borderId="8" xfId="2" applyFont="1" applyFill="1" applyBorder="1" applyAlignment="1" applyProtection="1">
      <alignment horizontal="right" vertical="center" indent="1"/>
    </xf>
    <xf numFmtId="6" fontId="16" fillId="0" borderId="18" xfId="2" applyFont="1" applyFill="1" applyBorder="1" applyAlignment="1" applyProtection="1">
      <alignment horizontal="right" vertical="center" indent="1"/>
    </xf>
    <xf numFmtId="6" fontId="16" fillId="0" borderId="19" xfId="2" applyFont="1" applyFill="1" applyBorder="1" applyAlignment="1" applyProtection="1">
      <alignment horizontal="right" vertical="center" indent="1"/>
    </xf>
    <xf numFmtId="6" fontId="16" fillId="0" borderId="22" xfId="2" applyFont="1" applyFill="1" applyBorder="1" applyAlignment="1" applyProtection="1">
      <alignment horizontal="right" vertical="center" indent="1"/>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Alignment="1" applyProtection="1">
      <alignment horizontal="right" vertical="center"/>
    </xf>
    <xf numFmtId="6" fontId="19" fillId="0" borderId="6" xfId="0" applyNumberFormat="1" applyFont="1" applyFill="1" applyBorder="1" applyAlignment="1" applyProtection="1">
      <alignment horizontal="center" vertical="center" shrinkToFit="1"/>
    </xf>
    <xf numFmtId="6" fontId="20" fillId="0" borderId="7" xfId="0" applyNumberFormat="1" applyFont="1" applyFill="1" applyBorder="1" applyAlignment="1" applyProtection="1">
      <alignment horizontal="center" vertical="center" shrinkToFit="1"/>
    </xf>
    <xf numFmtId="6" fontId="20" fillId="0" borderId="8" xfId="0" applyNumberFormat="1" applyFont="1" applyFill="1" applyBorder="1" applyAlignment="1" applyProtection="1">
      <alignment horizontal="center" vertical="center" shrinkToFit="1"/>
    </xf>
    <xf numFmtId="6" fontId="20" fillId="0" borderId="9" xfId="0" applyNumberFormat="1" applyFont="1" applyFill="1" applyBorder="1" applyAlignment="1" applyProtection="1">
      <alignment horizontal="center" vertical="center" shrinkToFit="1"/>
    </xf>
    <xf numFmtId="6" fontId="20" fillId="0" borderId="0" xfId="0" applyNumberFormat="1" applyFont="1" applyFill="1" applyBorder="1" applyAlignment="1" applyProtection="1">
      <alignment horizontal="center" vertical="center" shrinkToFit="1"/>
    </xf>
    <xf numFmtId="6" fontId="20" fillId="0" borderId="10" xfId="0" applyNumberFormat="1" applyFont="1" applyFill="1" applyBorder="1" applyAlignment="1" applyProtection="1">
      <alignment horizontal="center" vertical="center" shrinkToFit="1"/>
    </xf>
    <xf numFmtId="6" fontId="20" fillId="0" borderId="18" xfId="0" applyNumberFormat="1" applyFont="1" applyFill="1" applyBorder="1" applyAlignment="1" applyProtection="1">
      <alignment horizontal="center" vertical="center" shrinkToFit="1"/>
    </xf>
    <xf numFmtId="6" fontId="20" fillId="0" borderId="19" xfId="0" applyNumberFormat="1" applyFont="1" applyFill="1" applyBorder="1" applyAlignment="1" applyProtection="1">
      <alignment horizontal="center" vertical="center" shrinkToFit="1"/>
    </xf>
    <xf numFmtId="6" fontId="20" fillId="0" borderId="22" xfId="0" applyNumberFormat="1" applyFont="1" applyFill="1" applyBorder="1" applyAlignment="1" applyProtection="1">
      <alignment horizontal="center" vertical="center" shrinkToFit="1"/>
    </xf>
    <xf numFmtId="6" fontId="12" fillId="2" borderId="6" xfId="2" applyFont="1" applyFill="1" applyBorder="1" applyAlignment="1" applyProtection="1">
      <alignment horizontal="right" vertical="center" indent="1"/>
      <protection locked="0"/>
    </xf>
    <xf numFmtId="6" fontId="12" fillId="2" borderId="7" xfId="2" applyFont="1" applyFill="1" applyBorder="1" applyAlignment="1" applyProtection="1">
      <alignment horizontal="right" vertical="center" indent="1"/>
      <protection locked="0"/>
    </xf>
    <xf numFmtId="6" fontId="12" fillId="2" borderId="9" xfId="2" applyFont="1" applyFill="1" applyBorder="1" applyAlignment="1" applyProtection="1">
      <alignment horizontal="right" vertical="center" indent="1"/>
      <protection locked="0"/>
    </xf>
    <xf numFmtId="6" fontId="12" fillId="2" borderId="18" xfId="2" applyFont="1" applyFill="1" applyBorder="1" applyAlignment="1" applyProtection="1">
      <alignment horizontal="right" vertical="center" indent="1"/>
      <protection locked="0"/>
    </xf>
    <xf numFmtId="6" fontId="12" fillId="4" borderId="6" xfId="2" applyFont="1" applyFill="1" applyBorder="1" applyAlignment="1" applyProtection="1">
      <alignment horizontal="center" vertical="center"/>
    </xf>
    <xf numFmtId="6" fontId="12" fillId="4" borderId="7" xfId="2" applyFont="1" applyFill="1" applyBorder="1" applyAlignment="1" applyProtection="1">
      <alignment horizontal="center" vertical="center"/>
    </xf>
    <xf numFmtId="6" fontId="12" fillId="4" borderId="9" xfId="2" applyFont="1" applyFill="1" applyBorder="1" applyAlignment="1" applyProtection="1">
      <alignment horizontal="center" vertical="center"/>
    </xf>
    <xf numFmtId="6" fontId="12" fillId="4" borderId="0" xfId="2" applyFont="1" applyFill="1" applyBorder="1" applyAlignment="1" applyProtection="1">
      <alignment horizontal="center" vertical="center"/>
    </xf>
    <xf numFmtId="6" fontId="12" fillId="4" borderId="18" xfId="2" applyFont="1" applyFill="1" applyBorder="1" applyAlignment="1" applyProtection="1">
      <alignment horizontal="center" vertical="center"/>
    </xf>
    <xf numFmtId="6" fontId="12" fillId="4" borderId="19" xfId="2" applyFont="1" applyFill="1" applyBorder="1" applyAlignment="1" applyProtection="1">
      <alignment horizontal="center" vertical="center"/>
    </xf>
    <xf numFmtId="9" fontId="7" fillId="3" borderId="6" xfId="0" applyNumberFormat="1"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18" xfId="0" applyFont="1" applyFill="1" applyBorder="1" applyAlignment="1" applyProtection="1">
      <alignment horizontal="center" vertical="center"/>
      <protection locked="0"/>
    </xf>
    <xf numFmtId="0" fontId="7" fillId="3" borderId="19"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17" fillId="0" borderId="0" xfId="0" applyFont="1" applyFill="1" applyAlignment="1" applyProtection="1">
      <alignment horizontal="center" vertical="center" wrapText="1"/>
    </xf>
    <xf numFmtId="0" fontId="11" fillId="0" borderId="0" xfId="0" applyFont="1" applyFill="1" applyAlignment="1" applyProtection="1">
      <alignment horizontal="center" vertical="top" wrapText="1"/>
    </xf>
    <xf numFmtId="6" fontId="20" fillId="0" borderId="6" xfId="0" applyNumberFormat="1" applyFont="1" applyFill="1" applyBorder="1" applyAlignment="1" applyProtection="1">
      <alignment horizontal="center" vertical="center"/>
    </xf>
    <xf numFmtId="6" fontId="20" fillId="0" borderId="7" xfId="0" applyNumberFormat="1" applyFont="1" applyFill="1" applyBorder="1" applyAlignment="1" applyProtection="1">
      <alignment horizontal="center" vertical="center"/>
    </xf>
    <xf numFmtId="6" fontId="20" fillId="0" borderId="8" xfId="0" applyNumberFormat="1" applyFont="1" applyFill="1" applyBorder="1" applyAlignment="1" applyProtection="1">
      <alignment horizontal="center" vertical="center"/>
    </xf>
    <xf numFmtId="6" fontId="20" fillId="0" borderId="9" xfId="0" applyNumberFormat="1" applyFont="1" applyFill="1" applyBorder="1" applyAlignment="1" applyProtection="1">
      <alignment horizontal="center" vertical="center"/>
    </xf>
    <xf numFmtId="6" fontId="20" fillId="0" borderId="0" xfId="0" applyNumberFormat="1" applyFont="1" applyFill="1" applyBorder="1" applyAlignment="1" applyProtection="1">
      <alignment horizontal="center" vertical="center"/>
    </xf>
    <xf numFmtId="6" fontId="20" fillId="0" borderId="10" xfId="0" applyNumberFormat="1" applyFont="1" applyFill="1" applyBorder="1" applyAlignment="1" applyProtection="1">
      <alignment horizontal="center" vertical="center"/>
    </xf>
    <xf numFmtId="6" fontId="20" fillId="0" borderId="18" xfId="0" applyNumberFormat="1" applyFont="1" applyFill="1" applyBorder="1" applyAlignment="1" applyProtection="1">
      <alignment horizontal="center" vertical="center"/>
    </xf>
    <xf numFmtId="6" fontId="20" fillId="0" borderId="19" xfId="0" applyNumberFormat="1" applyFont="1" applyFill="1" applyBorder="1" applyAlignment="1" applyProtection="1">
      <alignment horizontal="center" vertical="center"/>
    </xf>
    <xf numFmtId="6" fontId="20" fillId="0" borderId="22" xfId="0" applyNumberFormat="1" applyFont="1" applyFill="1" applyBorder="1" applyAlignment="1" applyProtection="1">
      <alignment horizontal="center" vertical="center"/>
    </xf>
    <xf numFmtId="6" fontId="12" fillId="0" borderId="9" xfId="2" applyFont="1" applyFill="1" applyBorder="1" applyAlignment="1" applyProtection="1">
      <alignment horizontal="right" vertical="center" indent="1"/>
    </xf>
    <xf numFmtId="6" fontId="12" fillId="0" borderId="22" xfId="2" applyFont="1" applyFill="1" applyBorder="1" applyAlignment="1" applyProtection="1">
      <alignment horizontal="center"/>
    </xf>
    <xf numFmtId="6" fontId="12" fillId="0" borderId="34" xfId="2" applyFont="1" applyFill="1" applyBorder="1" applyAlignment="1" applyProtection="1">
      <alignment horizontal="center"/>
    </xf>
    <xf numFmtId="6" fontId="12" fillId="0" borderId="33" xfId="2" applyFont="1" applyFill="1" applyBorder="1" applyAlignment="1" applyProtection="1">
      <alignment horizontal="center"/>
    </xf>
    <xf numFmtId="6" fontId="12" fillId="0" borderId="18" xfId="2" applyFont="1" applyFill="1" applyBorder="1" applyAlignment="1" applyProtection="1">
      <alignment horizontal="center"/>
    </xf>
    <xf numFmtId="6" fontId="12" fillId="0" borderId="37" xfId="2" applyFont="1" applyFill="1" applyBorder="1" applyAlignment="1" applyProtection="1">
      <alignment horizontal="center"/>
    </xf>
    <xf numFmtId="6" fontId="12" fillId="0" borderId="35" xfId="2" applyFont="1" applyFill="1" applyBorder="1" applyAlignment="1" applyProtection="1">
      <alignment horizontal="center"/>
    </xf>
    <xf numFmtId="6" fontId="12" fillId="0" borderId="8" xfId="2" applyFont="1" applyFill="1" applyBorder="1" applyAlignment="1" applyProtection="1">
      <alignment horizontal="center"/>
    </xf>
    <xf numFmtId="6" fontId="12" fillId="0" borderId="31" xfId="2" applyFont="1" applyFill="1" applyBorder="1" applyAlignment="1" applyProtection="1">
      <alignment horizontal="center"/>
    </xf>
    <xf numFmtId="6" fontId="12" fillId="0" borderId="6" xfId="2" applyFont="1" applyFill="1" applyBorder="1" applyAlignment="1" applyProtection="1">
      <alignment horizontal="center"/>
    </xf>
    <xf numFmtId="6" fontId="12" fillId="0" borderId="6" xfId="2" applyFont="1" applyFill="1" applyBorder="1" applyAlignment="1" applyProtection="1">
      <alignment horizontal="center" vertical="center"/>
    </xf>
    <xf numFmtId="6" fontId="12" fillId="0" borderId="7" xfId="2" applyFont="1" applyFill="1" applyBorder="1" applyAlignment="1" applyProtection="1">
      <alignment horizontal="center" vertical="center"/>
    </xf>
    <xf numFmtId="6" fontId="12" fillId="0" borderId="9" xfId="2" applyFont="1" applyFill="1" applyBorder="1" applyAlignment="1" applyProtection="1">
      <alignment horizontal="center" vertical="center"/>
    </xf>
    <xf numFmtId="6" fontId="12" fillId="0" borderId="0" xfId="2" applyFont="1" applyFill="1" applyBorder="1" applyAlignment="1" applyProtection="1">
      <alignment horizontal="center" vertical="center"/>
    </xf>
    <xf numFmtId="6" fontId="12" fillId="0" borderId="18" xfId="2" applyFont="1" applyFill="1" applyBorder="1" applyAlignment="1" applyProtection="1">
      <alignment horizontal="center" vertical="center"/>
    </xf>
    <xf numFmtId="6" fontId="12" fillId="0" borderId="19" xfId="2" applyFont="1" applyFill="1" applyBorder="1" applyAlignment="1" applyProtection="1">
      <alignment horizontal="center" vertical="center"/>
    </xf>
    <xf numFmtId="0" fontId="0" fillId="6" borderId="0" xfId="0" applyFont="1" applyFill="1" applyAlignment="1" applyProtection="1">
      <alignment horizontal="left" vertical="center"/>
      <protection locked="0"/>
    </xf>
    <xf numFmtId="0" fontId="9" fillId="0" borderId="0" xfId="0" applyFont="1" applyFill="1" applyAlignment="1" applyProtection="1">
      <alignment horizontal="center" vertical="center"/>
    </xf>
    <xf numFmtId="177" fontId="9" fillId="0" borderId="0" xfId="0" applyNumberFormat="1"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10" xfId="0" applyFont="1" applyFill="1" applyBorder="1" applyAlignment="1" applyProtection="1">
      <alignment horizontal="left" vertical="center"/>
    </xf>
    <xf numFmtId="0" fontId="14" fillId="0" borderId="7" xfId="0" applyNumberFormat="1" applyFont="1" applyFill="1" applyBorder="1" applyAlignment="1" applyProtection="1">
      <alignment horizontal="left" vertical="center"/>
    </xf>
    <xf numFmtId="0" fontId="14" fillId="0" borderId="19" xfId="0" applyNumberFormat="1"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5"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2" fillId="0" borderId="16"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7" xfId="0" applyFont="1" applyFill="1" applyBorder="1" applyAlignment="1" applyProtection="1">
      <alignment horizontal="center" vertical="center" wrapText="1"/>
    </xf>
    <xf numFmtId="0" fontId="12" fillId="0" borderId="23"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24" xfId="0" applyFont="1" applyFill="1" applyBorder="1" applyAlignment="1" applyProtection="1">
      <alignment horizontal="center" vertical="center" wrapText="1"/>
    </xf>
    <xf numFmtId="0" fontId="12" fillId="0" borderId="11" xfId="0" applyFont="1" applyFill="1" applyBorder="1" applyAlignment="1" applyProtection="1">
      <alignment horizontal="left" vertical="center" wrapText="1"/>
    </xf>
    <xf numFmtId="0" fontId="12" fillId="0" borderId="12" xfId="0" applyFont="1" applyFill="1" applyBorder="1" applyAlignment="1" applyProtection="1">
      <alignment horizontal="left" vertical="center" wrapText="1"/>
    </xf>
    <xf numFmtId="0" fontId="12" fillId="0" borderId="28" xfId="0" applyFont="1" applyFill="1" applyBorder="1" applyAlignment="1" applyProtection="1">
      <alignment horizontal="left" vertical="center" wrapText="1"/>
    </xf>
    <xf numFmtId="0" fontId="12" fillId="0" borderId="16"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10" xfId="0" applyFont="1" applyFill="1" applyBorder="1" applyAlignment="1" applyProtection="1">
      <alignment horizontal="left" vertical="center" wrapText="1"/>
    </xf>
    <xf numFmtId="0" fontId="12" fillId="0" borderId="21" xfId="0" applyFont="1" applyFill="1" applyBorder="1" applyAlignment="1" applyProtection="1">
      <alignment horizontal="left" vertical="center" wrapText="1"/>
    </xf>
    <xf numFmtId="0" fontId="12" fillId="0" borderId="19" xfId="0" applyFont="1" applyFill="1" applyBorder="1" applyAlignment="1" applyProtection="1">
      <alignment horizontal="left" vertical="center" wrapText="1"/>
    </xf>
    <xf numFmtId="0" fontId="12" fillId="0" borderId="22"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15" fillId="0" borderId="10" xfId="0" applyFont="1" applyFill="1" applyBorder="1" applyAlignment="1" applyProtection="1">
      <alignment horizontal="left" vertical="center"/>
    </xf>
    <xf numFmtId="0" fontId="15" fillId="0" borderId="19" xfId="0" applyFont="1" applyFill="1" applyBorder="1" applyAlignment="1" applyProtection="1">
      <alignment horizontal="left" vertical="center"/>
    </xf>
    <xf numFmtId="0" fontId="15" fillId="0" borderId="22" xfId="0" applyFont="1" applyFill="1" applyBorder="1" applyAlignment="1" applyProtection="1">
      <alignment horizontal="left" vertical="center"/>
    </xf>
    <xf numFmtId="0" fontId="12" fillId="0" borderId="8"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26" xfId="0" applyFont="1" applyFill="1" applyBorder="1" applyAlignment="1" applyProtection="1">
      <alignment horizontal="center" vertical="center" wrapText="1"/>
    </xf>
    <xf numFmtId="5" fontId="12" fillId="0" borderId="7" xfId="2" applyNumberFormat="1" applyFont="1" applyFill="1" applyBorder="1" applyAlignment="1" applyProtection="1">
      <alignment horizontal="right" vertical="center" indent="1"/>
    </xf>
    <xf numFmtId="5" fontId="12" fillId="0" borderId="8" xfId="2" applyNumberFormat="1" applyFont="1" applyFill="1" applyBorder="1" applyAlignment="1" applyProtection="1">
      <alignment horizontal="right" vertical="center" indent="1"/>
    </xf>
    <xf numFmtId="5" fontId="12" fillId="0" borderId="0" xfId="2" applyNumberFormat="1" applyFont="1" applyFill="1" applyBorder="1" applyAlignment="1" applyProtection="1">
      <alignment horizontal="right" vertical="center" indent="1"/>
    </xf>
    <xf numFmtId="5" fontId="12" fillId="0" borderId="10" xfId="2" applyNumberFormat="1" applyFont="1" applyFill="1" applyBorder="1" applyAlignment="1" applyProtection="1">
      <alignment horizontal="right" vertical="center" indent="1"/>
    </xf>
    <xf numFmtId="5" fontId="12" fillId="0" borderId="19" xfId="2" applyNumberFormat="1" applyFont="1" applyFill="1" applyBorder="1" applyAlignment="1" applyProtection="1">
      <alignment horizontal="right" vertical="center" indent="1"/>
    </xf>
    <xf numFmtId="5" fontId="12" fillId="0" borderId="22" xfId="2" applyNumberFormat="1" applyFont="1" applyFill="1" applyBorder="1" applyAlignment="1" applyProtection="1">
      <alignment horizontal="right" vertical="center" indent="1"/>
    </xf>
    <xf numFmtId="5" fontId="12" fillId="0" borderId="16" xfId="2" applyNumberFormat="1" applyFont="1" applyFill="1" applyBorder="1" applyAlignment="1" applyProtection="1">
      <alignment horizontal="center" vertical="center"/>
    </xf>
    <xf numFmtId="5" fontId="12" fillId="0" borderId="0" xfId="2" applyNumberFormat="1" applyFont="1" applyFill="1" applyBorder="1" applyAlignment="1" applyProtection="1">
      <alignment horizontal="center" vertical="center"/>
    </xf>
    <xf numFmtId="5" fontId="12" fillId="0" borderId="21" xfId="2" applyNumberFormat="1" applyFont="1" applyFill="1" applyBorder="1" applyAlignment="1" applyProtection="1">
      <alignment horizontal="center" vertical="center"/>
    </xf>
    <xf numFmtId="5" fontId="12" fillId="0" borderId="19" xfId="2" applyNumberFormat="1"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wrapText="1"/>
    </xf>
    <xf numFmtId="0" fontId="12" fillId="0" borderId="19"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5" xfId="0" applyNumberFormat="1" applyFont="1" applyFill="1" applyBorder="1" applyAlignment="1" applyProtection="1">
      <alignment horizontal="center" vertical="center" wrapText="1"/>
    </xf>
    <xf numFmtId="0" fontId="12" fillId="0" borderId="7" xfId="0" applyNumberFormat="1"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wrapText="1"/>
    </xf>
    <xf numFmtId="0" fontId="12" fillId="0" borderId="16" xfId="0" applyNumberFormat="1" applyFont="1" applyFill="1" applyBorder="1" applyAlignment="1" applyProtection="1">
      <alignment horizontal="center" vertical="center" wrapText="1"/>
    </xf>
    <xf numFmtId="0" fontId="12" fillId="0" borderId="0"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12" fillId="0" borderId="21"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22" xfId="0" applyNumberFormat="1" applyFont="1" applyFill="1" applyBorder="1" applyAlignment="1" applyProtection="1">
      <alignment horizontal="center" vertical="center" wrapText="1"/>
    </xf>
    <xf numFmtId="0" fontId="12" fillId="0" borderId="31" xfId="0" applyFont="1" applyFill="1" applyBorder="1" applyAlignment="1" applyProtection="1">
      <alignment horizontal="center" vertical="center"/>
    </xf>
    <xf numFmtId="0" fontId="12" fillId="0" borderId="32"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12" fillId="0" borderId="31" xfId="0" applyFont="1" applyFill="1" applyBorder="1" applyAlignment="1" applyProtection="1">
      <alignment horizontal="left" vertical="center" wrapText="1"/>
    </xf>
    <xf numFmtId="0" fontId="12" fillId="0" borderId="32" xfId="0" applyFont="1" applyFill="1" applyBorder="1" applyAlignment="1" applyProtection="1">
      <alignment horizontal="left" vertical="center" wrapText="1"/>
    </xf>
    <xf numFmtId="0" fontId="12" fillId="0" borderId="33"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protection locked="0"/>
    </xf>
    <xf numFmtId="0" fontId="9" fillId="0" borderId="7" xfId="0"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9" fillId="0" borderId="25"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protection locked="0"/>
    </xf>
    <xf numFmtId="0" fontId="9" fillId="0" borderId="26" xfId="0" applyFont="1" applyFill="1" applyBorder="1" applyAlignment="1" applyProtection="1">
      <alignment horizontal="left" vertical="center"/>
      <protection locked="0"/>
    </xf>
    <xf numFmtId="0" fontId="9" fillId="0" borderId="6" xfId="0"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25"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26" xfId="0" applyFont="1" applyFill="1" applyBorder="1" applyAlignment="1" applyProtection="1">
      <alignment horizontal="center" vertical="center"/>
      <protection locked="0"/>
    </xf>
    <xf numFmtId="180" fontId="12" fillId="0" borderId="6" xfId="0" applyNumberFormat="1" applyFont="1" applyFill="1" applyBorder="1" applyAlignment="1" applyProtection="1">
      <alignment horizontal="right" vertical="center" indent="1"/>
      <protection locked="0"/>
    </xf>
    <xf numFmtId="180" fontId="12" fillId="0" borderId="7" xfId="0" applyNumberFormat="1" applyFont="1" applyFill="1" applyBorder="1" applyAlignment="1" applyProtection="1">
      <alignment horizontal="right" vertical="center" indent="1"/>
      <protection locked="0"/>
    </xf>
    <xf numFmtId="180" fontId="12" fillId="0" borderId="25" xfId="0" applyNumberFormat="1" applyFont="1" applyFill="1" applyBorder="1" applyAlignment="1" applyProtection="1">
      <alignment horizontal="right" vertical="center" indent="1"/>
      <protection locked="0"/>
    </xf>
    <xf numFmtId="180" fontId="12" fillId="0" borderId="5" xfId="0" applyNumberFormat="1" applyFont="1" applyFill="1" applyBorder="1" applyAlignment="1" applyProtection="1">
      <alignment horizontal="right" vertical="center" indent="1"/>
      <protection locked="0"/>
    </xf>
    <xf numFmtId="6" fontId="12" fillId="0" borderId="38" xfId="0" applyNumberFormat="1" applyFont="1" applyFill="1" applyBorder="1" applyAlignment="1" applyProtection="1">
      <alignment horizontal="right" vertical="center" indent="1"/>
      <protection locked="0"/>
    </xf>
    <xf numFmtId="6" fontId="12" fillId="0" borderId="39" xfId="0" applyNumberFormat="1" applyFont="1" applyFill="1" applyBorder="1" applyAlignment="1" applyProtection="1">
      <alignment horizontal="right" vertical="center" indent="1"/>
      <protection locked="0"/>
    </xf>
    <xf numFmtId="6" fontId="12" fillId="0" borderId="40" xfId="0" applyNumberFormat="1" applyFont="1" applyFill="1" applyBorder="1" applyAlignment="1" applyProtection="1">
      <alignment horizontal="right" vertical="center" indent="1"/>
      <protection locked="0"/>
    </xf>
    <xf numFmtId="6" fontId="12" fillId="0" borderId="41" xfId="0" applyNumberFormat="1" applyFont="1" applyFill="1" applyBorder="1" applyAlignment="1" applyProtection="1">
      <alignment horizontal="right" vertical="center" indent="1"/>
      <protection locked="0"/>
    </xf>
    <xf numFmtId="6" fontId="12" fillId="0" borderId="42" xfId="0" applyNumberFormat="1" applyFont="1" applyFill="1" applyBorder="1" applyAlignment="1" applyProtection="1">
      <alignment horizontal="right" vertical="center" indent="1"/>
      <protection locked="0"/>
    </xf>
    <xf numFmtId="6" fontId="12" fillId="0" borderId="43" xfId="0" applyNumberFormat="1" applyFont="1" applyFill="1" applyBorder="1" applyAlignment="1" applyProtection="1">
      <alignment horizontal="right" vertical="center" indent="1"/>
      <protection locked="0"/>
    </xf>
    <xf numFmtId="6" fontId="12" fillId="0" borderId="38" xfId="2" applyFont="1" applyFill="1" applyBorder="1" applyAlignment="1" applyProtection="1">
      <alignment horizontal="right" vertical="center" indent="1"/>
      <protection locked="0"/>
    </xf>
    <xf numFmtId="6" fontId="12" fillId="0" borderId="39" xfId="2" applyFont="1" applyFill="1" applyBorder="1" applyAlignment="1" applyProtection="1">
      <alignment horizontal="right" vertical="center" indent="1"/>
      <protection locked="0"/>
    </xf>
    <xf numFmtId="6" fontId="12" fillId="0" borderId="40" xfId="2" applyFont="1" applyFill="1" applyBorder="1" applyAlignment="1" applyProtection="1">
      <alignment horizontal="right" vertical="center" indent="1"/>
      <protection locked="0"/>
    </xf>
    <xf numFmtId="6" fontId="12" fillId="0" borderId="41" xfId="2" applyFont="1" applyFill="1" applyBorder="1" applyAlignment="1" applyProtection="1">
      <alignment horizontal="right" vertical="center" indent="1"/>
      <protection locked="0"/>
    </xf>
    <xf numFmtId="6" fontId="12" fillId="0" borderId="42" xfId="2" applyFont="1" applyFill="1" applyBorder="1" applyAlignment="1" applyProtection="1">
      <alignment horizontal="right" vertical="center" indent="1"/>
      <protection locked="0"/>
    </xf>
    <xf numFmtId="6" fontId="12" fillId="0" borderId="43" xfId="2" applyFont="1" applyFill="1" applyBorder="1" applyAlignment="1" applyProtection="1">
      <alignment horizontal="right" vertical="center" indent="1"/>
      <protection locked="0"/>
    </xf>
    <xf numFmtId="6" fontId="12" fillId="0" borderId="6" xfId="2" applyFont="1" applyFill="1" applyBorder="1" applyAlignment="1" applyProtection="1">
      <alignment horizontal="right" vertical="center" indent="1"/>
      <protection locked="0"/>
    </xf>
    <xf numFmtId="6" fontId="12" fillId="0" borderId="7" xfId="2" applyFont="1" applyFill="1" applyBorder="1" applyAlignment="1" applyProtection="1">
      <alignment horizontal="right" vertical="center" indent="1"/>
      <protection locked="0"/>
    </xf>
    <xf numFmtId="6" fontId="12" fillId="0" borderId="8" xfId="2" applyFont="1" applyFill="1" applyBorder="1" applyAlignment="1" applyProtection="1">
      <alignment horizontal="right" vertical="center" indent="1"/>
      <protection locked="0"/>
    </xf>
    <xf numFmtId="6" fontId="12" fillId="0" borderId="25" xfId="2" applyFont="1" applyFill="1" applyBorder="1" applyAlignment="1" applyProtection="1">
      <alignment horizontal="right" vertical="center" indent="1"/>
      <protection locked="0"/>
    </xf>
    <xf numFmtId="6" fontId="12" fillId="0" borderId="5" xfId="2" applyFont="1" applyFill="1" applyBorder="1" applyAlignment="1" applyProtection="1">
      <alignment horizontal="right" vertical="center" indent="1"/>
      <protection locked="0"/>
    </xf>
    <xf numFmtId="6" fontId="12" fillId="0" borderId="26" xfId="2" applyFont="1" applyFill="1" applyBorder="1" applyAlignment="1" applyProtection="1">
      <alignment horizontal="right" vertical="center" indent="1"/>
      <protection locked="0"/>
    </xf>
    <xf numFmtId="5" fontId="12" fillId="0" borderId="38" xfId="2" applyNumberFormat="1" applyFont="1" applyFill="1" applyBorder="1" applyAlignment="1" applyProtection="1">
      <alignment horizontal="right" vertical="center" indent="1"/>
      <protection locked="0"/>
    </xf>
    <xf numFmtId="5" fontId="12" fillId="0" borderId="39" xfId="2" applyNumberFormat="1" applyFont="1" applyFill="1" applyBorder="1" applyAlignment="1" applyProtection="1">
      <alignment horizontal="right" vertical="center" indent="1"/>
      <protection locked="0"/>
    </xf>
    <xf numFmtId="5" fontId="12" fillId="0" borderId="40" xfId="2" applyNumberFormat="1" applyFont="1" applyFill="1" applyBorder="1" applyAlignment="1" applyProtection="1">
      <alignment horizontal="right" vertical="center" indent="1"/>
      <protection locked="0"/>
    </xf>
    <xf numFmtId="5" fontId="12" fillId="0" borderId="41" xfId="2" applyNumberFormat="1" applyFont="1" applyFill="1" applyBorder="1" applyAlignment="1" applyProtection="1">
      <alignment horizontal="right" vertical="center" indent="1"/>
      <protection locked="0"/>
    </xf>
    <xf numFmtId="5" fontId="12" fillId="0" borderId="42" xfId="2" applyNumberFormat="1" applyFont="1" applyFill="1" applyBorder="1" applyAlignment="1" applyProtection="1">
      <alignment horizontal="right" vertical="center" indent="1"/>
      <protection locked="0"/>
    </xf>
    <xf numFmtId="5" fontId="12" fillId="0" borderId="43" xfId="2" applyNumberFormat="1" applyFont="1" applyFill="1" applyBorder="1" applyAlignment="1" applyProtection="1">
      <alignment horizontal="right" vertical="center" indent="1"/>
      <protection locked="0"/>
    </xf>
    <xf numFmtId="0" fontId="9" fillId="0" borderId="27"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8" xfId="0" applyFont="1" applyFill="1" applyBorder="1" applyAlignment="1" applyProtection="1">
      <alignment horizontal="left" vertical="center"/>
      <protection locked="0"/>
    </xf>
    <xf numFmtId="0" fontId="9" fillId="0" borderId="27"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protection locked="0"/>
    </xf>
    <xf numFmtId="0" fontId="9" fillId="0" borderId="28" xfId="0" applyFont="1" applyFill="1" applyBorder="1" applyAlignment="1" applyProtection="1">
      <alignment horizontal="center" vertical="center"/>
      <protection locked="0"/>
    </xf>
    <xf numFmtId="180" fontId="12" fillId="0" borderId="27" xfId="0" applyNumberFormat="1" applyFont="1" applyFill="1" applyBorder="1" applyAlignment="1" applyProtection="1">
      <alignment horizontal="right" vertical="center" indent="1"/>
      <protection locked="0"/>
    </xf>
    <xf numFmtId="180" fontId="12" fillId="0" borderId="12" xfId="0" applyNumberFormat="1" applyFont="1" applyFill="1" applyBorder="1" applyAlignment="1" applyProtection="1">
      <alignment horizontal="right" vertical="center" indent="1"/>
      <protection locked="0"/>
    </xf>
    <xf numFmtId="6" fontId="12" fillId="0" borderId="27" xfId="2" applyFont="1" applyFill="1" applyBorder="1" applyAlignment="1" applyProtection="1">
      <alignment horizontal="right" vertical="center" indent="1"/>
      <protection locked="0"/>
    </xf>
    <xf numFmtId="6" fontId="12" fillId="0" borderId="12" xfId="2" applyFont="1" applyFill="1" applyBorder="1" applyAlignment="1" applyProtection="1">
      <alignment horizontal="right" vertical="center" indent="1"/>
      <protection locked="0"/>
    </xf>
    <xf numFmtId="6" fontId="12" fillId="0" borderId="28" xfId="2" applyFont="1" applyFill="1" applyBorder="1" applyAlignment="1" applyProtection="1">
      <alignment horizontal="right" vertical="center" indent="1"/>
      <protection locked="0"/>
    </xf>
    <xf numFmtId="0" fontId="9" fillId="0" borderId="18" xfId="0" applyFont="1" applyFill="1" applyBorder="1" applyAlignment="1" applyProtection="1">
      <alignment horizontal="left" vertical="center"/>
      <protection locked="0"/>
    </xf>
    <xf numFmtId="0" fontId="9" fillId="0" borderId="19" xfId="0" applyFont="1" applyFill="1" applyBorder="1" applyAlignment="1" applyProtection="1">
      <alignment horizontal="left" vertical="center"/>
      <protection locked="0"/>
    </xf>
    <xf numFmtId="0" fontId="9" fillId="0" borderId="22" xfId="0" applyFont="1" applyFill="1" applyBorder="1" applyAlignment="1" applyProtection="1">
      <alignment horizontal="left" vertical="center"/>
      <protection locked="0"/>
    </xf>
    <xf numFmtId="0" fontId="9" fillId="0" borderId="18" xfId="0" applyFont="1" applyFill="1" applyBorder="1" applyAlignment="1" applyProtection="1">
      <alignment horizontal="center" vertical="center"/>
      <protection locked="0"/>
    </xf>
    <xf numFmtId="0" fontId="9" fillId="0" borderId="19"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180" fontId="12" fillId="0" borderId="28" xfId="0" applyNumberFormat="1" applyFont="1" applyFill="1" applyBorder="1" applyAlignment="1" applyProtection="1">
      <alignment horizontal="right" vertical="center" indent="1"/>
      <protection locked="0"/>
    </xf>
    <xf numFmtId="180" fontId="12" fillId="0" borderId="18" xfId="0" applyNumberFormat="1" applyFont="1" applyFill="1" applyBorder="1" applyAlignment="1" applyProtection="1">
      <alignment horizontal="right" vertical="center" indent="1"/>
      <protection locked="0"/>
    </xf>
    <xf numFmtId="180" fontId="12" fillId="0" borderId="19" xfId="0" applyNumberFormat="1" applyFont="1" applyFill="1" applyBorder="1" applyAlignment="1" applyProtection="1">
      <alignment horizontal="right" vertical="center" indent="1"/>
      <protection locked="0"/>
    </xf>
    <xf numFmtId="180" fontId="12" fillId="0" borderId="22" xfId="0" applyNumberFormat="1" applyFont="1" applyFill="1" applyBorder="1" applyAlignment="1" applyProtection="1">
      <alignment horizontal="right" vertical="center" indent="1"/>
      <protection locked="0"/>
    </xf>
    <xf numFmtId="6" fontId="12" fillId="0" borderId="44" xfId="0" applyNumberFormat="1" applyFont="1" applyFill="1" applyBorder="1" applyAlignment="1" applyProtection="1">
      <alignment horizontal="right" vertical="center" indent="1"/>
      <protection locked="0"/>
    </xf>
    <xf numFmtId="6" fontId="12" fillId="0" borderId="45" xfId="0" applyNumberFormat="1" applyFont="1" applyFill="1" applyBorder="1" applyAlignment="1" applyProtection="1">
      <alignment horizontal="right" vertical="center" indent="1"/>
      <protection locked="0"/>
    </xf>
    <xf numFmtId="6" fontId="12" fillId="0" borderId="46" xfId="0" applyNumberFormat="1" applyFont="1" applyFill="1" applyBorder="1" applyAlignment="1" applyProtection="1">
      <alignment horizontal="right" vertical="center" indent="1"/>
      <protection locked="0"/>
    </xf>
    <xf numFmtId="6" fontId="12" fillId="0" borderId="44" xfId="2" applyFont="1" applyFill="1" applyBorder="1" applyAlignment="1" applyProtection="1">
      <alignment horizontal="right" vertical="center" indent="1"/>
      <protection locked="0"/>
    </xf>
    <xf numFmtId="6" fontId="12" fillId="0" borderId="45" xfId="2" applyFont="1" applyFill="1" applyBorder="1" applyAlignment="1" applyProtection="1">
      <alignment horizontal="right" vertical="center" indent="1"/>
      <protection locked="0"/>
    </xf>
    <xf numFmtId="6" fontId="12" fillId="0" borderId="46" xfId="2" applyFont="1" applyFill="1" applyBorder="1" applyAlignment="1" applyProtection="1">
      <alignment horizontal="right" vertical="center" indent="1"/>
      <protection locked="0"/>
    </xf>
    <xf numFmtId="6" fontId="12" fillId="0" borderId="18" xfId="2" applyFont="1" applyFill="1" applyBorder="1" applyAlignment="1" applyProtection="1">
      <alignment horizontal="right" vertical="center" indent="1"/>
      <protection locked="0"/>
    </xf>
    <xf numFmtId="6" fontId="12" fillId="0" borderId="19" xfId="2" applyFont="1" applyFill="1" applyBorder="1" applyAlignment="1" applyProtection="1">
      <alignment horizontal="right" vertical="center" indent="1"/>
      <protection locked="0"/>
    </xf>
    <xf numFmtId="6" fontId="12" fillId="0" borderId="22" xfId="2" applyFont="1" applyFill="1" applyBorder="1" applyAlignment="1" applyProtection="1">
      <alignment horizontal="right" vertical="center" indent="1"/>
      <protection locked="0"/>
    </xf>
    <xf numFmtId="5" fontId="12" fillId="0" borderId="44" xfId="2" applyNumberFormat="1" applyFont="1" applyFill="1" applyBorder="1" applyAlignment="1" applyProtection="1">
      <alignment horizontal="right" vertical="center" indent="1"/>
      <protection locked="0"/>
    </xf>
    <xf numFmtId="5" fontId="12" fillId="0" borderId="45" xfId="2" applyNumberFormat="1" applyFont="1" applyFill="1" applyBorder="1" applyAlignment="1" applyProtection="1">
      <alignment horizontal="right" vertical="center" indent="1"/>
      <protection locked="0"/>
    </xf>
    <xf numFmtId="5" fontId="12" fillId="0" borderId="46" xfId="2" applyNumberFormat="1" applyFont="1" applyFill="1" applyBorder="1" applyAlignment="1" applyProtection="1">
      <alignment horizontal="right" vertical="center" indent="1"/>
      <protection locked="0"/>
    </xf>
    <xf numFmtId="6" fontId="12" fillId="0" borderId="9" xfId="2" applyFont="1" applyFill="1" applyBorder="1" applyAlignment="1" applyProtection="1">
      <alignment horizontal="right" vertical="center" indent="1"/>
      <protection locked="0"/>
    </xf>
    <xf numFmtId="6" fontId="12" fillId="0" borderId="0" xfId="2" applyFont="1" applyFill="1" applyBorder="1" applyAlignment="1" applyProtection="1">
      <alignment horizontal="right" vertical="center" indent="1"/>
      <protection locked="0"/>
    </xf>
    <xf numFmtId="176" fontId="12" fillId="0" borderId="7" xfId="2" applyNumberFormat="1" applyFont="1" applyFill="1" applyBorder="1" applyAlignment="1" applyProtection="1">
      <alignment horizontal="right" vertical="center" indent="1"/>
    </xf>
    <xf numFmtId="176" fontId="12" fillId="0" borderId="8" xfId="2" applyNumberFormat="1" applyFont="1" applyFill="1" applyBorder="1" applyAlignment="1" applyProtection="1">
      <alignment horizontal="right" vertical="center" indent="1"/>
    </xf>
    <xf numFmtId="176" fontId="12" fillId="0" borderId="0" xfId="2" applyNumberFormat="1" applyFont="1" applyFill="1" applyBorder="1" applyAlignment="1" applyProtection="1">
      <alignment horizontal="right" vertical="center" indent="1"/>
    </xf>
    <xf numFmtId="176" fontId="12" fillId="0" borderId="10" xfId="2" applyNumberFormat="1" applyFont="1" applyFill="1" applyBorder="1" applyAlignment="1" applyProtection="1">
      <alignment horizontal="right" vertical="center" indent="1"/>
    </xf>
    <xf numFmtId="176" fontId="12" fillId="0" borderId="19" xfId="2" applyNumberFormat="1" applyFont="1" applyFill="1" applyBorder="1" applyAlignment="1" applyProtection="1">
      <alignment horizontal="right" vertical="center" indent="1"/>
    </xf>
    <xf numFmtId="176" fontId="12" fillId="0" borderId="22" xfId="2" applyNumberFormat="1" applyFont="1" applyFill="1" applyBorder="1" applyAlignment="1" applyProtection="1">
      <alignment horizontal="right" vertical="center" indent="1"/>
    </xf>
    <xf numFmtId="0" fontId="12" fillId="0" borderId="22" xfId="0" applyFont="1" applyFill="1" applyBorder="1" applyAlignment="1" applyProtection="1">
      <alignment horizontal="center" vertical="center" wrapText="1"/>
    </xf>
    <xf numFmtId="0" fontId="0" fillId="0" borderId="7" xfId="0" applyFont="1" applyFill="1" applyBorder="1" applyAlignment="1" applyProtection="1">
      <alignment vertical="top" wrapText="1"/>
    </xf>
    <xf numFmtId="0" fontId="0" fillId="0" borderId="0" xfId="0" applyFont="1" applyFill="1" applyBorder="1" applyAlignment="1" applyProtection="1">
      <alignment vertical="top" wrapText="1"/>
    </xf>
    <xf numFmtId="0" fontId="0" fillId="0" borderId="10" xfId="0" applyFont="1" applyFill="1" applyBorder="1" applyAlignment="1" applyProtection="1">
      <alignment horizontal="center" vertical="center"/>
    </xf>
    <xf numFmtId="0" fontId="0" fillId="0" borderId="8" xfId="0" applyFont="1" applyFill="1" applyBorder="1" applyAlignment="1" applyProtection="1">
      <alignment horizontal="center" vertical="center" wrapText="1"/>
    </xf>
    <xf numFmtId="0" fontId="0" fillId="0" borderId="10" xfId="0"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21" fillId="0" borderId="0" xfId="0" applyFont="1" applyFill="1" applyAlignment="1" applyProtection="1">
      <alignment horizontal="left" vertical="top" wrapText="1"/>
    </xf>
    <xf numFmtId="38" fontId="24" fillId="0" borderId="0" xfId="3" applyFont="1" applyAlignment="1">
      <alignment horizontal="center"/>
    </xf>
    <xf numFmtId="38" fontId="26" fillId="0" borderId="0" xfId="3" applyFont="1" applyAlignment="1">
      <alignment horizontal="center"/>
    </xf>
    <xf numFmtId="38" fontId="23" fillId="7" borderId="5" xfId="3" applyFont="1" applyFill="1" applyBorder="1" applyAlignment="1">
      <alignment shrinkToFit="1"/>
    </xf>
    <xf numFmtId="0" fontId="23" fillId="7" borderId="5" xfId="4" applyFill="1" applyBorder="1" applyAlignment="1">
      <alignment shrinkToFit="1"/>
    </xf>
    <xf numFmtId="38" fontId="23" fillId="7" borderId="5" xfId="3" applyFont="1" applyFill="1" applyBorder="1" applyAlignment="1">
      <alignment horizontal="left" shrinkToFit="1"/>
    </xf>
    <xf numFmtId="0" fontId="23" fillId="7" borderId="5" xfId="4" applyFill="1" applyBorder="1" applyAlignment="1">
      <alignment horizontal="left" shrinkToFit="1"/>
    </xf>
    <xf numFmtId="38" fontId="23" fillId="0" borderId="6" xfId="3" applyBorder="1" applyAlignment="1">
      <alignment horizontal="center" vertical="center" shrinkToFit="1"/>
    </xf>
    <xf numFmtId="38" fontId="23" fillId="0" borderId="7" xfId="3" applyBorder="1" applyAlignment="1">
      <alignment horizontal="center" vertical="center" shrinkToFit="1"/>
    </xf>
    <xf numFmtId="38" fontId="23" fillId="0" borderId="14" xfId="3" applyBorder="1" applyAlignment="1">
      <alignment horizontal="center" vertical="center" shrinkToFit="1"/>
    </xf>
    <xf numFmtId="38" fontId="23" fillId="0" borderId="25" xfId="3" applyBorder="1" applyAlignment="1">
      <alignment horizontal="center" vertical="center" shrinkToFit="1"/>
    </xf>
    <xf numFmtId="38" fontId="23" fillId="0" borderId="5" xfId="3" applyBorder="1" applyAlignment="1">
      <alignment horizontal="center" vertical="center" shrinkToFit="1"/>
    </xf>
    <xf numFmtId="38" fontId="23" fillId="0" borderId="24" xfId="3" applyBorder="1" applyAlignment="1">
      <alignment horizontal="center" vertical="center" shrinkToFit="1"/>
    </xf>
    <xf numFmtId="38" fontId="23" fillId="0" borderId="49" xfId="3" applyBorder="1" applyAlignment="1">
      <alignment horizontal="center" vertical="center" shrinkToFit="1"/>
    </xf>
    <xf numFmtId="38" fontId="23" fillId="0" borderId="53" xfId="3" applyBorder="1" applyAlignment="1">
      <alignment horizontal="center" vertical="center" shrinkToFit="1"/>
    </xf>
    <xf numFmtId="38" fontId="23" fillId="0" borderId="50" xfId="3" applyFont="1" applyBorder="1" applyAlignment="1">
      <alignment horizontal="center" vertical="center" shrinkToFit="1"/>
    </xf>
    <xf numFmtId="38" fontId="23" fillId="0" borderId="39" xfId="3" applyBorder="1" applyAlignment="1">
      <alignment horizontal="center" vertical="center" shrinkToFit="1"/>
    </xf>
    <xf numFmtId="38" fontId="23" fillId="0" borderId="51" xfId="3" applyBorder="1" applyAlignment="1">
      <alignment horizontal="center" vertical="center" shrinkToFit="1"/>
    </xf>
    <xf numFmtId="38" fontId="23" fillId="0" borderId="52" xfId="3" applyBorder="1" applyAlignment="1">
      <alignment horizontal="center" vertical="center" shrinkToFit="1"/>
    </xf>
    <xf numFmtId="38" fontId="23" fillId="0" borderId="39" xfId="3" applyFont="1" applyBorder="1" applyAlignment="1">
      <alignment horizontal="center" vertical="center" shrinkToFit="1"/>
    </xf>
    <xf numFmtId="38" fontId="23" fillId="7" borderId="41" xfId="3" applyFont="1" applyFill="1" applyBorder="1" applyAlignment="1">
      <alignment horizontal="left" shrinkToFit="1"/>
    </xf>
    <xf numFmtId="38" fontId="23" fillId="7" borderId="42" xfId="3" applyFill="1" applyBorder="1" applyAlignment="1">
      <alignment horizontal="left" shrinkToFit="1"/>
    </xf>
    <xf numFmtId="0" fontId="23" fillId="7" borderId="48" xfId="4" applyFill="1" applyBorder="1" applyAlignment="1">
      <alignment shrinkToFit="1"/>
    </xf>
    <xf numFmtId="38" fontId="23" fillId="0" borderId="50" xfId="3" applyBorder="1" applyAlignment="1">
      <alignment horizontal="center" vertical="center" shrinkToFit="1"/>
    </xf>
    <xf numFmtId="38" fontId="23" fillId="0" borderId="40" xfId="3" applyBorder="1" applyAlignment="1">
      <alignment horizontal="center" vertical="center" shrinkToFit="1"/>
    </xf>
    <xf numFmtId="38" fontId="23" fillId="0" borderId="39" xfId="3" applyFont="1" applyFill="1" applyBorder="1" applyAlignment="1">
      <alignment horizontal="center" vertical="center"/>
    </xf>
    <xf numFmtId="38" fontId="23" fillId="0" borderId="39" xfId="3" applyFill="1" applyBorder="1" applyAlignment="1">
      <alignment horizontal="center" vertical="center"/>
    </xf>
    <xf numFmtId="38" fontId="23" fillId="0" borderId="52" xfId="3" applyFill="1" applyBorder="1" applyAlignment="1">
      <alignment horizontal="center" vertical="center"/>
    </xf>
    <xf numFmtId="38" fontId="23" fillId="0" borderId="50" xfId="3" applyFill="1" applyBorder="1" applyAlignment="1">
      <alignment horizontal="center" vertical="center"/>
    </xf>
    <xf numFmtId="38" fontId="23" fillId="0" borderId="40" xfId="3" applyFill="1" applyBorder="1" applyAlignment="1">
      <alignment horizontal="center" vertical="center"/>
    </xf>
    <xf numFmtId="38" fontId="23" fillId="0" borderId="41" xfId="3" applyFont="1" applyFill="1" applyBorder="1" applyAlignment="1">
      <alignment horizontal="left"/>
    </xf>
    <xf numFmtId="38" fontId="23" fillId="0" borderId="42" xfId="3" applyFill="1" applyBorder="1" applyAlignment="1">
      <alignment horizontal="left"/>
    </xf>
    <xf numFmtId="0" fontId="23" fillId="0" borderId="48" xfId="4" applyFill="1" applyBorder="1" applyAlignment="1"/>
    <xf numFmtId="38" fontId="23" fillId="7" borderId="44" xfId="3" applyFont="1" applyFill="1" applyBorder="1" applyAlignment="1">
      <alignment horizontal="left" shrinkToFit="1"/>
    </xf>
    <xf numFmtId="38" fontId="23" fillId="7" borderId="45" xfId="3" applyFill="1" applyBorder="1" applyAlignment="1">
      <alignment horizontal="left" shrinkToFit="1"/>
    </xf>
    <xf numFmtId="0" fontId="23" fillId="7" borderId="57" xfId="4" applyFill="1" applyBorder="1" applyAlignment="1">
      <alignment shrinkToFit="1"/>
    </xf>
    <xf numFmtId="38" fontId="26" fillId="0" borderId="0" xfId="3" applyFont="1" applyFill="1" applyAlignment="1">
      <alignment horizontal="center"/>
    </xf>
    <xf numFmtId="38" fontId="23" fillId="0" borderId="5" xfId="3" applyFont="1" applyFill="1" applyBorder="1" applyAlignment="1">
      <alignment shrinkToFit="1"/>
    </xf>
    <xf numFmtId="0" fontId="23" fillId="0" borderId="5" xfId="4" applyFill="1" applyBorder="1" applyAlignment="1">
      <alignment shrinkToFit="1"/>
    </xf>
    <xf numFmtId="38" fontId="23" fillId="0" borderId="5" xfId="3" applyFill="1" applyBorder="1" applyAlignment="1">
      <alignment horizontal="center" shrinkToFit="1"/>
    </xf>
    <xf numFmtId="38" fontId="23" fillId="0" borderId="6" xfId="3" applyFill="1" applyBorder="1" applyAlignment="1">
      <alignment horizontal="center" vertical="center"/>
    </xf>
    <xf numFmtId="38" fontId="23" fillId="0" borderId="7" xfId="3" applyFill="1" applyBorder="1" applyAlignment="1">
      <alignment horizontal="center" vertical="center"/>
    </xf>
    <xf numFmtId="38" fontId="23" fillId="0" borderId="14" xfId="3" applyFill="1" applyBorder="1" applyAlignment="1">
      <alignment horizontal="center" vertical="center"/>
    </xf>
    <xf numFmtId="38" fontId="23" fillId="0" borderId="25" xfId="3" applyFill="1" applyBorder="1" applyAlignment="1">
      <alignment horizontal="center" vertical="center"/>
    </xf>
    <xf numFmtId="38" fontId="23" fillId="0" borderId="5" xfId="3" applyFill="1" applyBorder="1" applyAlignment="1">
      <alignment horizontal="center" vertical="center"/>
    </xf>
    <xf numFmtId="38" fontId="23" fillId="0" borderId="24" xfId="3" applyFill="1" applyBorder="1" applyAlignment="1">
      <alignment horizontal="center" vertical="center"/>
    </xf>
    <xf numFmtId="38" fontId="23" fillId="0" borderId="49" xfId="3" applyFill="1" applyBorder="1" applyAlignment="1">
      <alignment horizontal="center" vertical="center"/>
    </xf>
    <xf numFmtId="38" fontId="23" fillId="0" borderId="53" xfId="3" applyFill="1" applyBorder="1" applyAlignment="1">
      <alignment horizontal="center" vertical="center"/>
    </xf>
    <xf numFmtId="38" fontId="23" fillId="0" borderId="50" xfId="3" applyFont="1" applyFill="1" applyBorder="1" applyAlignment="1">
      <alignment horizontal="center" vertical="center"/>
    </xf>
    <xf numFmtId="38" fontId="23" fillId="0" borderId="51" xfId="3" applyFill="1" applyBorder="1" applyAlignment="1">
      <alignment horizontal="center" vertical="center"/>
    </xf>
    <xf numFmtId="38" fontId="23" fillId="0" borderId="44" xfId="3" applyFont="1" applyFill="1" applyBorder="1" applyAlignment="1">
      <alignment horizontal="left"/>
    </xf>
    <xf numFmtId="38" fontId="23" fillId="0" borderId="45" xfId="3" applyFill="1" applyBorder="1" applyAlignment="1">
      <alignment horizontal="left"/>
    </xf>
    <xf numFmtId="0" fontId="23" fillId="0" borderId="57" xfId="4" applyFill="1" applyBorder="1" applyAlignment="1"/>
    <xf numFmtId="38" fontId="24" fillId="0" borderId="0" xfId="3" applyFont="1" applyFill="1" applyAlignment="1">
      <alignment horizontal="center"/>
    </xf>
    <xf numFmtId="0" fontId="12" fillId="2" borderId="0" xfId="0" applyFont="1" applyFill="1" applyBorder="1" applyAlignment="1" applyProtection="1">
      <alignment horizontal="left" vertical="center"/>
    </xf>
    <xf numFmtId="0" fontId="12" fillId="2" borderId="10" xfId="0" applyFont="1" applyFill="1" applyBorder="1" applyAlignment="1" applyProtection="1">
      <alignment horizontal="left" vertical="center"/>
    </xf>
    <xf numFmtId="0" fontId="12" fillId="2" borderId="15"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0" fontId="12" fillId="2" borderId="0"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protection locked="0"/>
    </xf>
    <xf numFmtId="0" fontId="12" fillId="2" borderId="5" xfId="0" applyFont="1" applyFill="1" applyBorder="1" applyAlignment="1" applyProtection="1">
      <alignment horizontal="center" vertical="center"/>
      <protection locked="0"/>
    </xf>
    <xf numFmtId="0" fontId="12" fillId="2" borderId="8"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26"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0" fontId="12" fillId="2" borderId="28" xfId="0" applyFont="1" applyFill="1" applyBorder="1" applyAlignment="1" applyProtection="1">
      <alignment horizontal="center" vertical="center"/>
      <protection locked="0"/>
    </xf>
    <xf numFmtId="0" fontId="12" fillId="2" borderId="22" xfId="0" applyFont="1" applyFill="1" applyBorder="1" applyAlignment="1" applyProtection="1">
      <alignment horizontal="center" vertical="center"/>
      <protection locked="0"/>
    </xf>
    <xf numFmtId="0" fontId="12" fillId="2" borderId="16" xfId="0" quotePrefix="1" applyFont="1" applyFill="1" applyBorder="1" applyAlignment="1" applyProtection="1">
      <alignment horizontal="center" vertical="center"/>
      <protection locked="0"/>
    </xf>
    <xf numFmtId="49" fontId="12" fillId="2" borderId="15" xfId="0" quotePrefix="1" applyNumberFormat="1" applyFont="1" applyFill="1" applyBorder="1" applyAlignment="1" applyProtection="1">
      <alignment horizontal="center" vertical="center"/>
      <protection locked="0"/>
    </xf>
    <xf numFmtId="49" fontId="12" fillId="2" borderId="7" xfId="0" applyNumberFormat="1" applyFont="1" applyFill="1" applyBorder="1" applyAlignment="1" applyProtection="1">
      <alignment horizontal="center" vertical="center"/>
      <protection locked="0"/>
    </xf>
    <xf numFmtId="49" fontId="12" fillId="2" borderId="16" xfId="0" applyNumberFormat="1" applyFont="1" applyFill="1" applyBorder="1" applyAlignment="1" applyProtection="1">
      <alignment horizontal="center" vertical="center"/>
      <protection locked="0"/>
    </xf>
    <xf numFmtId="49" fontId="12" fillId="2" borderId="0" xfId="0" applyNumberFormat="1" applyFont="1" applyFill="1" applyBorder="1" applyAlignment="1" applyProtection="1">
      <alignment horizontal="center" vertical="center"/>
      <protection locked="0"/>
    </xf>
    <xf numFmtId="49" fontId="12" fillId="2" borderId="21" xfId="0" applyNumberFormat="1" applyFont="1" applyFill="1" applyBorder="1" applyAlignment="1" applyProtection="1">
      <alignment horizontal="center" vertical="center"/>
      <protection locked="0"/>
    </xf>
    <xf numFmtId="49" fontId="12" fillId="2" borderId="19" xfId="0" applyNumberFormat="1" applyFont="1" applyFill="1" applyBorder="1" applyAlignment="1" applyProtection="1">
      <alignment horizontal="center" vertical="center"/>
      <protection locked="0"/>
    </xf>
    <xf numFmtId="180" fontId="12" fillId="2" borderId="6" xfId="0" applyNumberFormat="1" applyFont="1" applyFill="1" applyBorder="1" applyAlignment="1" applyProtection="1">
      <alignment horizontal="center" vertical="center"/>
      <protection locked="0"/>
    </xf>
    <xf numFmtId="180" fontId="12" fillId="2" borderId="7" xfId="0" applyNumberFormat="1" applyFont="1" applyFill="1" applyBorder="1" applyAlignment="1" applyProtection="1">
      <alignment horizontal="center" vertical="center"/>
      <protection locked="0"/>
    </xf>
    <xf numFmtId="180" fontId="12" fillId="2" borderId="25" xfId="0" applyNumberFormat="1" applyFont="1" applyFill="1" applyBorder="1" applyAlignment="1" applyProtection="1">
      <alignment horizontal="center" vertical="center"/>
      <protection locked="0"/>
    </xf>
    <xf numFmtId="180" fontId="12" fillId="2" borderId="5" xfId="0" applyNumberFormat="1" applyFont="1" applyFill="1" applyBorder="1" applyAlignment="1" applyProtection="1">
      <alignment horizontal="center" vertical="center"/>
      <protection locked="0"/>
    </xf>
    <xf numFmtId="179" fontId="12" fillId="2" borderId="38" xfId="0" applyNumberFormat="1" applyFont="1" applyFill="1" applyBorder="1" applyAlignment="1" applyProtection="1">
      <alignment horizontal="center" vertical="center"/>
      <protection locked="0"/>
    </xf>
    <xf numFmtId="179" fontId="12" fillId="2" borderId="39" xfId="0" applyNumberFormat="1" applyFont="1" applyFill="1" applyBorder="1" applyAlignment="1" applyProtection="1">
      <alignment horizontal="center" vertical="center"/>
      <protection locked="0"/>
    </xf>
    <xf numFmtId="179" fontId="12" fillId="2" borderId="40" xfId="0" applyNumberFormat="1" applyFont="1" applyFill="1" applyBorder="1" applyAlignment="1" applyProtection="1">
      <alignment horizontal="center" vertical="center"/>
      <protection locked="0"/>
    </xf>
    <xf numFmtId="179" fontId="12" fillId="2" borderId="41" xfId="0" applyNumberFormat="1" applyFont="1" applyFill="1" applyBorder="1" applyAlignment="1" applyProtection="1">
      <alignment horizontal="center" vertical="center"/>
      <protection locked="0"/>
    </xf>
    <xf numFmtId="179" fontId="12" fillId="2" borderId="42" xfId="0" applyNumberFormat="1" applyFont="1" applyFill="1" applyBorder="1" applyAlignment="1" applyProtection="1">
      <alignment horizontal="center" vertical="center"/>
      <protection locked="0"/>
    </xf>
    <xf numFmtId="179" fontId="12" fillId="2" borderId="43" xfId="0" applyNumberFormat="1" applyFont="1" applyFill="1" applyBorder="1" applyAlignment="1" applyProtection="1">
      <alignment horizontal="center" vertical="center"/>
      <protection locked="0"/>
    </xf>
    <xf numFmtId="6" fontId="12" fillId="2" borderId="38" xfId="2" applyFont="1" applyFill="1" applyBorder="1" applyAlignment="1" applyProtection="1">
      <alignment horizontal="right" vertical="center" indent="1"/>
      <protection locked="0"/>
    </xf>
    <xf numFmtId="6" fontId="12" fillId="2" borderId="39" xfId="2" applyFont="1" applyFill="1" applyBorder="1" applyAlignment="1" applyProtection="1">
      <alignment horizontal="right" vertical="center" indent="1"/>
      <protection locked="0"/>
    </xf>
    <xf numFmtId="6" fontId="12" fillId="2" borderId="40" xfId="2" applyFont="1" applyFill="1" applyBorder="1" applyAlignment="1" applyProtection="1">
      <alignment horizontal="right" vertical="center" indent="1"/>
      <protection locked="0"/>
    </xf>
    <xf numFmtId="6" fontId="12" fillId="2" borderId="41" xfId="2" applyFont="1" applyFill="1" applyBorder="1" applyAlignment="1" applyProtection="1">
      <alignment horizontal="right" vertical="center" indent="1"/>
      <protection locked="0"/>
    </xf>
    <xf numFmtId="6" fontId="12" fillId="2" borderId="42" xfId="2" applyFont="1" applyFill="1" applyBorder="1" applyAlignment="1" applyProtection="1">
      <alignment horizontal="right" vertical="center" indent="1"/>
      <protection locked="0"/>
    </xf>
    <xf numFmtId="6" fontId="12" fillId="2" borderId="43" xfId="2" applyFont="1" applyFill="1" applyBorder="1" applyAlignment="1" applyProtection="1">
      <alignment horizontal="right" vertical="center" indent="1"/>
      <protection locked="0"/>
    </xf>
    <xf numFmtId="179" fontId="12" fillId="0" borderId="41" xfId="0" applyNumberFormat="1" applyFont="1" applyFill="1" applyBorder="1" applyAlignment="1" applyProtection="1">
      <alignment horizontal="center" vertical="center"/>
    </xf>
    <xf numFmtId="179" fontId="12" fillId="0" borderId="42" xfId="0" applyNumberFormat="1" applyFont="1" applyFill="1" applyBorder="1" applyAlignment="1" applyProtection="1">
      <alignment horizontal="center" vertical="center"/>
    </xf>
    <xf numFmtId="179" fontId="12" fillId="0" borderId="43" xfId="0" applyNumberFormat="1" applyFont="1" applyFill="1" applyBorder="1" applyAlignment="1" applyProtection="1">
      <alignment horizontal="center" vertical="center"/>
    </xf>
    <xf numFmtId="180" fontId="12" fillId="2" borderId="27" xfId="0" applyNumberFormat="1" applyFont="1" applyFill="1" applyBorder="1" applyAlignment="1" applyProtection="1">
      <alignment horizontal="center" vertical="center"/>
      <protection locked="0"/>
    </xf>
    <xf numFmtId="180" fontId="12" fillId="2" borderId="12" xfId="0" applyNumberFormat="1" applyFont="1" applyFill="1" applyBorder="1" applyAlignment="1" applyProtection="1">
      <alignment horizontal="center" vertical="center"/>
      <protection locked="0"/>
    </xf>
    <xf numFmtId="180" fontId="12" fillId="2" borderId="28" xfId="0" applyNumberFormat="1" applyFont="1" applyFill="1" applyBorder="1" applyAlignment="1" applyProtection="1">
      <alignment horizontal="center" vertical="center"/>
      <protection locked="0"/>
    </xf>
    <xf numFmtId="180" fontId="12" fillId="2" borderId="18" xfId="0" applyNumberFormat="1" applyFont="1" applyFill="1" applyBorder="1" applyAlignment="1" applyProtection="1">
      <alignment horizontal="center" vertical="center"/>
      <protection locked="0"/>
    </xf>
    <xf numFmtId="180" fontId="12" fillId="2" borderId="19" xfId="0" applyNumberFormat="1" applyFont="1" applyFill="1" applyBorder="1" applyAlignment="1" applyProtection="1">
      <alignment horizontal="center" vertical="center"/>
      <protection locked="0"/>
    </xf>
    <xf numFmtId="180" fontId="12" fillId="2" borderId="22" xfId="0" applyNumberFormat="1" applyFont="1" applyFill="1" applyBorder="1" applyAlignment="1" applyProtection="1">
      <alignment horizontal="center" vertical="center"/>
      <protection locked="0"/>
    </xf>
    <xf numFmtId="179" fontId="12" fillId="2" borderId="44" xfId="0" applyNumberFormat="1" applyFont="1" applyFill="1" applyBorder="1" applyAlignment="1" applyProtection="1">
      <alignment horizontal="center" vertical="center"/>
      <protection locked="0"/>
    </xf>
    <xf numFmtId="179" fontId="12" fillId="2" borderId="45" xfId="0" applyNumberFormat="1" applyFont="1" applyFill="1" applyBorder="1" applyAlignment="1" applyProtection="1">
      <alignment horizontal="center" vertical="center"/>
      <protection locked="0"/>
    </xf>
    <xf numFmtId="179" fontId="12" fillId="2" borderId="46" xfId="0" applyNumberFormat="1" applyFont="1" applyFill="1" applyBorder="1" applyAlignment="1" applyProtection="1">
      <alignment horizontal="center" vertical="center"/>
      <protection locked="0"/>
    </xf>
    <xf numFmtId="6" fontId="12" fillId="2" borderId="44" xfId="2" applyFont="1" applyFill="1" applyBorder="1" applyAlignment="1" applyProtection="1">
      <alignment horizontal="right" vertical="center" indent="1"/>
      <protection locked="0"/>
    </xf>
    <xf numFmtId="6" fontId="12" fillId="2" borderId="45" xfId="2" applyFont="1" applyFill="1" applyBorder="1" applyAlignment="1" applyProtection="1">
      <alignment horizontal="right" vertical="center" indent="1"/>
      <protection locked="0"/>
    </xf>
    <xf numFmtId="6" fontId="12" fillId="2" borderId="46" xfId="2" applyFont="1" applyFill="1" applyBorder="1" applyAlignment="1" applyProtection="1">
      <alignment horizontal="right" vertical="center" indent="1"/>
      <protection locked="0"/>
    </xf>
    <xf numFmtId="0" fontId="5" fillId="0" borderId="0" xfId="0" applyFont="1" applyFill="1" applyAlignment="1" applyProtection="1">
      <alignment horizontal="left" vertical="top" wrapText="1"/>
    </xf>
    <xf numFmtId="0" fontId="5" fillId="0" borderId="0" xfId="0" applyFont="1" applyFill="1" applyAlignment="1" applyProtection="1">
      <alignment vertical="top" wrapText="1"/>
    </xf>
    <xf numFmtId="0" fontId="35" fillId="0" borderId="0" xfId="0" applyFont="1" applyFill="1" applyAlignment="1" applyProtection="1">
      <alignment horizontal="left" vertical="top" wrapText="1"/>
    </xf>
    <xf numFmtId="0" fontId="36" fillId="0" borderId="68" xfId="0" applyFont="1" applyFill="1" applyBorder="1" applyAlignment="1" applyProtection="1">
      <alignment horizontal="left" vertical="top" wrapText="1"/>
    </xf>
  </cellXfs>
  <cellStyles count="6">
    <cellStyle name="パーセント 2" xfId="5"/>
    <cellStyle name="桁区切り" xfId="1" builtinId="6"/>
    <cellStyle name="桁区切り 2" xfId="3"/>
    <cellStyle name="通貨" xfId="2" builtinId="7"/>
    <cellStyle name="標準" xfId="0" builtinId="0"/>
    <cellStyle name="標準 2" xfId="4"/>
  </cellStyles>
  <dxfs count="16">
    <dxf>
      <font>
        <color theme="0"/>
      </font>
    </dxf>
    <dxf>
      <font>
        <color theme="0"/>
      </font>
    </dxf>
    <dxf>
      <font>
        <color theme="0"/>
      </font>
    </dxf>
    <dxf>
      <fill>
        <patternFill>
          <bgColor theme="1" tint="0.499984740745262"/>
        </patternFill>
      </fill>
    </dxf>
    <dxf>
      <font>
        <b/>
        <i val="0"/>
        <color rgb="FFFF0000"/>
      </font>
      <numFmt numFmtId="176" formatCode="#,##0;&quot;▲ &quot;#,##0"/>
      <fill>
        <patternFill>
          <bgColor theme="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1" tint="0.499984740745262"/>
        </patternFill>
      </fill>
    </dxf>
    <dxf>
      <font>
        <b/>
        <i val="0"/>
        <color rgb="FFFF0000"/>
      </font>
      <numFmt numFmtId="176" formatCode="#,##0;&quot;▲ &quot;#,##0"/>
      <fill>
        <patternFill>
          <bgColor theme="1"/>
        </patternFill>
      </fill>
    </dxf>
  </dxfs>
  <tableStyles count="0" defaultTableStyle="TableStyleMedium2" defaultPivotStyle="PivotStyleLight16"/>
  <colors>
    <mruColors>
      <color rgb="FF00C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90</xdr:col>
      <xdr:colOff>13607</xdr:colOff>
      <xdr:row>52</xdr:row>
      <xdr:rowOff>95251</xdr:rowOff>
    </xdr:from>
    <xdr:to>
      <xdr:col>90</xdr:col>
      <xdr:colOff>544285</xdr:colOff>
      <xdr:row>54</xdr:row>
      <xdr:rowOff>95252</xdr:rowOff>
    </xdr:to>
    <xdr:sp macro="" textlink="">
      <xdr:nvSpPr>
        <xdr:cNvPr id="2" name="右矢印 1"/>
        <xdr:cNvSpPr/>
      </xdr:nvSpPr>
      <xdr:spPr>
        <a:xfrm flipH="1">
          <a:off x="14663057" y="8601076"/>
          <a:ext cx="530678" cy="323851"/>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91</xdr:col>
      <xdr:colOff>13607</xdr:colOff>
      <xdr:row>54</xdr:row>
      <xdr:rowOff>95251</xdr:rowOff>
    </xdr:from>
    <xdr:to>
      <xdr:col>91</xdr:col>
      <xdr:colOff>544285</xdr:colOff>
      <xdr:row>56</xdr:row>
      <xdr:rowOff>95252</xdr:rowOff>
    </xdr:to>
    <xdr:sp macro="" textlink="">
      <xdr:nvSpPr>
        <xdr:cNvPr id="2" name="右矢印 1"/>
        <xdr:cNvSpPr/>
      </xdr:nvSpPr>
      <xdr:spPr>
        <a:xfrm flipH="1">
          <a:off x="18196832" y="10953751"/>
          <a:ext cx="530678" cy="323851"/>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54429</xdr:colOff>
      <xdr:row>0</xdr:row>
      <xdr:rowOff>1088570</xdr:rowOff>
    </xdr:from>
    <xdr:to>
      <xdr:col>1</xdr:col>
      <xdr:colOff>3510643</xdr:colOff>
      <xdr:row>9</xdr:row>
      <xdr:rowOff>95250</xdr:rowOff>
    </xdr:to>
    <xdr:sp macro="" textlink="">
      <xdr:nvSpPr>
        <xdr:cNvPr id="3" name="正方形/長方形 2"/>
        <xdr:cNvSpPr/>
      </xdr:nvSpPr>
      <xdr:spPr>
        <a:xfrm>
          <a:off x="54429" y="1088570"/>
          <a:ext cx="3619500" cy="258535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latin typeface="+mn-lt"/>
              <a:ea typeface="+mn-ea"/>
              <a:cs typeface="+mn-cs"/>
            </a:rPr>
            <a:t>基本事項</a:t>
          </a:r>
          <a:endParaRPr kumimoji="1" lang="en-US" altLang="ja-JP" sz="18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accent1"/>
              </a:solidFill>
              <a:effectLst/>
              <a:latin typeface="+mn-lt"/>
              <a:ea typeface="+mn-ea"/>
              <a:cs typeface="+mn-cs"/>
            </a:rPr>
            <a:t>　　　　　　</a:t>
          </a:r>
          <a:r>
            <a:rPr kumimoji="1" lang="ja-JP" altLang="en-US" sz="1800" b="1">
              <a:solidFill>
                <a:schemeClr val="accent1"/>
              </a:solidFill>
              <a:effectLst/>
              <a:latin typeface="+mn-lt"/>
              <a:ea typeface="+mn-ea"/>
              <a:cs typeface="+mn-cs"/>
            </a:rPr>
            <a:t>は入力してください</a:t>
          </a:r>
          <a:endParaRPr kumimoji="1" lang="en-US" altLang="ja-JP" sz="1800" b="1">
            <a:solidFill>
              <a:schemeClr val="accen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accent1"/>
              </a:solidFill>
              <a:effectLst/>
              <a:latin typeface="+mn-lt"/>
              <a:ea typeface="+mn-ea"/>
              <a:cs typeface="+mn-cs"/>
            </a:rPr>
            <a:t>          </a:t>
          </a:r>
          <a:r>
            <a:rPr kumimoji="1" lang="ja-JP" altLang="en-US" sz="1800" b="1">
              <a:solidFill>
                <a:schemeClr val="accent1"/>
              </a:solidFill>
              <a:effectLst/>
              <a:latin typeface="+mn-lt"/>
              <a:ea typeface="+mn-ea"/>
              <a:cs typeface="+mn-cs"/>
            </a:rPr>
            <a:t>　　</a:t>
          </a:r>
          <a:r>
            <a:rPr kumimoji="1" lang="ja-JP" altLang="en-US" sz="1800" b="1" baseline="0">
              <a:solidFill>
                <a:schemeClr val="accent1"/>
              </a:solidFill>
              <a:effectLst/>
              <a:latin typeface="+mn-lt"/>
              <a:ea typeface="+mn-ea"/>
              <a:cs typeface="+mn-cs"/>
            </a:rPr>
            <a:t> は必要な場合入力</a:t>
          </a:r>
          <a:endParaRPr kumimoji="1" lang="en-US" altLang="ja-JP" sz="1800" b="1">
            <a:solidFill>
              <a:schemeClr val="accen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800" b="1">
            <a:solidFill>
              <a:schemeClr val="accen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accent1"/>
              </a:solidFill>
              <a:effectLst/>
              <a:latin typeface="+mn-lt"/>
              <a:ea typeface="+mn-ea"/>
              <a:cs typeface="+mn-cs"/>
            </a:rPr>
            <a:t>入力漏れや、計算間違いがある</a:t>
          </a:r>
          <a:endParaRPr kumimoji="1" lang="en-US" altLang="ja-JP" sz="1800" b="1">
            <a:solidFill>
              <a:schemeClr val="accen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accent1"/>
              </a:solidFill>
              <a:effectLst/>
              <a:latin typeface="+mn-lt"/>
              <a:ea typeface="+mn-ea"/>
              <a:cs typeface="+mn-cs"/>
            </a:rPr>
            <a:t>場合は</a:t>
          </a:r>
          <a:r>
            <a:rPr kumimoji="1" lang="ja-JP" altLang="en-US" sz="1800" b="1">
              <a:solidFill>
                <a:srgbClr val="FF0000"/>
              </a:solidFill>
              <a:effectLst/>
              <a:latin typeface="+mn-lt"/>
              <a:ea typeface="+mn-ea"/>
              <a:cs typeface="+mn-cs"/>
            </a:rPr>
            <a:t>注意書きが表示</a:t>
          </a:r>
          <a:r>
            <a:rPr kumimoji="1" lang="ja-JP" altLang="en-US" sz="1800" b="1">
              <a:solidFill>
                <a:schemeClr val="accent1"/>
              </a:solidFill>
              <a:effectLst/>
              <a:latin typeface="+mn-lt"/>
              <a:ea typeface="+mn-ea"/>
              <a:cs typeface="+mn-cs"/>
            </a:rPr>
            <a:t>されます</a:t>
          </a:r>
          <a:endParaRPr kumimoji="1" lang="ja-JP" altLang="en-US" sz="1800">
            <a:solidFill>
              <a:schemeClr val="accent1"/>
            </a:solidFill>
          </a:endParaRPr>
        </a:p>
      </xdr:txBody>
    </xdr:sp>
    <xdr:clientData/>
  </xdr:twoCellAnchor>
  <xdr:twoCellAnchor>
    <xdr:from>
      <xdr:col>0</xdr:col>
      <xdr:colOff>95250</xdr:colOff>
      <xdr:row>21</xdr:row>
      <xdr:rowOff>122464</xdr:rowOff>
    </xdr:from>
    <xdr:to>
      <xdr:col>1</xdr:col>
      <xdr:colOff>3156857</xdr:colOff>
      <xdr:row>28</xdr:row>
      <xdr:rowOff>13607</xdr:rowOff>
    </xdr:to>
    <xdr:sp macro="" textlink="">
      <xdr:nvSpPr>
        <xdr:cNvPr id="4" name="四角形吹き出し 3"/>
        <xdr:cNvSpPr/>
      </xdr:nvSpPr>
      <xdr:spPr>
        <a:xfrm>
          <a:off x="95250" y="5637439"/>
          <a:ext cx="3223532" cy="1024618"/>
        </a:xfrm>
        <a:prstGeom prst="wedgeRectCallout">
          <a:avLst>
            <a:gd name="adj1" fmla="val 64901"/>
            <a:gd name="adj2" fmla="val 44231"/>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工事番号：必須</a:t>
          </a:r>
          <a:endParaRPr kumimoji="1" lang="en-US" altLang="ja-JP" sz="1400">
            <a:solidFill>
              <a:schemeClr val="accent1"/>
            </a:solidFill>
          </a:endParaRPr>
        </a:p>
        <a:p>
          <a:pPr algn="l"/>
          <a:r>
            <a:rPr kumimoji="1" lang="ja-JP" altLang="en-US" sz="1400">
              <a:solidFill>
                <a:schemeClr val="accent1"/>
              </a:solidFill>
            </a:rPr>
            <a:t>工事件名：必須</a:t>
          </a:r>
          <a:endParaRPr kumimoji="1" lang="en-US" altLang="ja-JP" sz="1400">
            <a:solidFill>
              <a:schemeClr val="accent1"/>
            </a:solidFill>
          </a:endParaRPr>
        </a:p>
      </xdr:txBody>
    </xdr:sp>
    <xdr:clientData/>
  </xdr:twoCellAnchor>
  <xdr:twoCellAnchor>
    <xdr:from>
      <xdr:col>0</xdr:col>
      <xdr:colOff>95250</xdr:colOff>
      <xdr:row>31</xdr:row>
      <xdr:rowOff>149679</xdr:rowOff>
    </xdr:from>
    <xdr:to>
      <xdr:col>1</xdr:col>
      <xdr:colOff>3224893</xdr:colOff>
      <xdr:row>38</xdr:row>
      <xdr:rowOff>68036</xdr:rowOff>
    </xdr:to>
    <xdr:sp macro="" textlink="">
      <xdr:nvSpPr>
        <xdr:cNvPr id="5" name="四角形吹き出し 4"/>
        <xdr:cNvSpPr/>
      </xdr:nvSpPr>
      <xdr:spPr>
        <a:xfrm>
          <a:off x="95250" y="7320643"/>
          <a:ext cx="3292929" cy="1061357"/>
        </a:xfrm>
        <a:prstGeom prst="wedgeRectCallout">
          <a:avLst>
            <a:gd name="adj1" fmla="val 60259"/>
            <a:gd name="adj2" fmla="val -2162"/>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一番上の行から入力</a:t>
          </a:r>
          <a:endParaRPr kumimoji="1" lang="en-US" altLang="ja-JP" sz="1400">
            <a:solidFill>
              <a:schemeClr val="accent1"/>
            </a:solidFill>
          </a:endParaRPr>
        </a:p>
        <a:p>
          <a:pPr algn="l"/>
          <a:r>
            <a:rPr kumimoji="1" lang="ja-JP" altLang="en-US" sz="1400">
              <a:solidFill>
                <a:schemeClr val="accent1"/>
              </a:solidFill>
            </a:rPr>
            <a:t>１行にまとめて入力も可</a:t>
          </a:r>
          <a:endParaRPr kumimoji="1" lang="en-US" altLang="ja-JP" sz="1400">
            <a:solidFill>
              <a:schemeClr val="accent1"/>
            </a:solidFill>
          </a:endParaRPr>
        </a:p>
      </xdr:txBody>
    </xdr:sp>
    <xdr:clientData/>
  </xdr:twoCellAnchor>
  <xdr:twoCellAnchor>
    <xdr:from>
      <xdr:col>1</xdr:col>
      <xdr:colOff>0</xdr:colOff>
      <xdr:row>46</xdr:row>
      <xdr:rowOff>68037</xdr:rowOff>
    </xdr:from>
    <xdr:to>
      <xdr:col>1</xdr:col>
      <xdr:colOff>3224893</xdr:colOff>
      <xdr:row>54</xdr:row>
      <xdr:rowOff>81643</xdr:rowOff>
    </xdr:to>
    <xdr:sp macro="" textlink="">
      <xdr:nvSpPr>
        <xdr:cNvPr id="6" name="四角形吹き出し 5"/>
        <xdr:cNvSpPr/>
      </xdr:nvSpPr>
      <xdr:spPr>
        <a:xfrm>
          <a:off x="161925" y="9631137"/>
          <a:ext cx="3224893" cy="1309006"/>
        </a:xfrm>
        <a:prstGeom prst="wedgeRectCallout">
          <a:avLst>
            <a:gd name="adj1" fmla="val 58572"/>
            <a:gd name="adj2" fmla="val -100602"/>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出来高の数量・歩合の欄</a:t>
          </a:r>
          <a:endParaRPr kumimoji="1" lang="en-US" altLang="ja-JP" sz="1400">
            <a:solidFill>
              <a:schemeClr val="accent1"/>
            </a:solidFill>
          </a:endParaRPr>
        </a:p>
        <a:p>
          <a:pPr algn="l"/>
          <a:r>
            <a:rPr kumimoji="1" lang="ja-JP" altLang="en-US" sz="1400">
              <a:solidFill>
                <a:schemeClr val="accent1"/>
              </a:solidFill>
            </a:rPr>
            <a:t>　数量の場合は書式設定のパーセント</a:t>
          </a:r>
          <a:endParaRPr kumimoji="1" lang="en-US" altLang="ja-JP" sz="1400">
            <a:solidFill>
              <a:schemeClr val="accent1"/>
            </a:solidFill>
          </a:endParaRPr>
        </a:p>
        <a:p>
          <a:pPr algn="l"/>
          <a:r>
            <a:rPr kumimoji="1" lang="ja-JP" altLang="en-US" sz="1400">
              <a:solidFill>
                <a:schemeClr val="accent1"/>
              </a:solidFill>
            </a:rPr>
            <a:t>　表示を「標準」に変更してください</a:t>
          </a:r>
          <a:endParaRPr kumimoji="1" lang="en-US" altLang="ja-JP" sz="1400">
            <a:solidFill>
              <a:schemeClr val="accent1"/>
            </a:solidFill>
          </a:endParaRPr>
        </a:p>
      </xdr:txBody>
    </xdr:sp>
    <xdr:clientData/>
  </xdr:twoCellAnchor>
  <xdr:twoCellAnchor>
    <xdr:from>
      <xdr:col>53</xdr:col>
      <xdr:colOff>68035</xdr:colOff>
      <xdr:row>1</xdr:row>
      <xdr:rowOff>449036</xdr:rowOff>
    </xdr:from>
    <xdr:to>
      <xdr:col>75</xdr:col>
      <xdr:colOff>95250</xdr:colOff>
      <xdr:row>2</xdr:row>
      <xdr:rowOff>204107</xdr:rowOff>
    </xdr:to>
    <xdr:sp macro="" textlink="">
      <xdr:nvSpPr>
        <xdr:cNvPr id="7" name="四角形吹き出し 6"/>
        <xdr:cNvSpPr/>
      </xdr:nvSpPr>
      <xdr:spPr>
        <a:xfrm>
          <a:off x="12021910" y="1830161"/>
          <a:ext cx="3665765" cy="726621"/>
        </a:xfrm>
        <a:prstGeom prst="wedgeRectCallout">
          <a:avLst>
            <a:gd name="adj1" fmla="val -50244"/>
            <a:gd name="adj2" fmla="val 107167"/>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accent1"/>
              </a:solidFill>
            </a:rPr>
            <a:t>通常月</a:t>
          </a:r>
          <a:r>
            <a:rPr kumimoji="1" lang="ja-JP" altLang="en-US" sz="1400">
              <a:solidFill>
                <a:schemeClr val="accent1"/>
              </a:solidFill>
            </a:rPr>
            <a:t>（</a:t>
          </a:r>
          <a:r>
            <a:rPr kumimoji="1" lang="en-US" altLang="ja-JP" sz="1400">
              <a:solidFill>
                <a:schemeClr val="accent1"/>
              </a:solidFill>
            </a:rPr>
            <a:t>1,2,4,5,7,8,10,11</a:t>
          </a:r>
          <a:r>
            <a:rPr kumimoji="1" lang="ja-JP" altLang="en-US" sz="1400">
              <a:solidFill>
                <a:schemeClr val="accent1"/>
              </a:solidFill>
            </a:rPr>
            <a:t>月）は</a:t>
          </a:r>
          <a:r>
            <a:rPr kumimoji="1" lang="en-US" altLang="ja-JP" sz="1400" b="1">
              <a:solidFill>
                <a:srgbClr val="FF0000"/>
              </a:solidFill>
            </a:rPr>
            <a:t>15</a:t>
          </a:r>
          <a:r>
            <a:rPr kumimoji="1" lang="ja-JP" altLang="en-US" sz="1400" b="1">
              <a:solidFill>
                <a:srgbClr val="FF0000"/>
              </a:solidFill>
            </a:rPr>
            <a:t>日</a:t>
          </a:r>
          <a:endParaRPr kumimoji="1" lang="en-US" altLang="ja-JP" sz="1400" b="1">
            <a:solidFill>
              <a:srgbClr val="FF0000"/>
            </a:solidFill>
          </a:endParaRPr>
        </a:p>
        <a:p>
          <a:pPr algn="l"/>
          <a:r>
            <a:rPr kumimoji="1" lang="ja-JP" altLang="en-US" sz="1400" b="1">
              <a:solidFill>
                <a:schemeClr val="accent1"/>
              </a:solidFill>
            </a:rPr>
            <a:t>決算月</a:t>
          </a:r>
          <a:r>
            <a:rPr kumimoji="1" lang="ja-JP" altLang="en-US" sz="1400" b="0">
              <a:solidFill>
                <a:schemeClr val="accent1"/>
              </a:solidFill>
            </a:rPr>
            <a:t>（</a:t>
          </a:r>
          <a:r>
            <a:rPr kumimoji="1" lang="en-US" altLang="ja-JP" sz="1400" b="0">
              <a:solidFill>
                <a:schemeClr val="accent1"/>
              </a:solidFill>
            </a:rPr>
            <a:t>3,6,9,12</a:t>
          </a:r>
          <a:r>
            <a:rPr kumimoji="1" lang="ja-JP" altLang="en-US" sz="1400" b="0">
              <a:solidFill>
                <a:schemeClr val="accent1"/>
              </a:solidFill>
            </a:rPr>
            <a:t>）は</a:t>
          </a:r>
          <a:r>
            <a:rPr kumimoji="1" lang="en-US" altLang="ja-JP" sz="1400" b="1">
              <a:solidFill>
                <a:srgbClr val="FF0000"/>
              </a:solidFill>
            </a:rPr>
            <a:t>15</a:t>
          </a:r>
          <a:r>
            <a:rPr kumimoji="1" lang="ja-JP" altLang="en-US" sz="1400" b="1">
              <a:solidFill>
                <a:srgbClr val="FF0000"/>
              </a:solidFill>
            </a:rPr>
            <a:t>日</a:t>
          </a:r>
          <a:r>
            <a:rPr kumimoji="1" lang="ja-JP" altLang="en-US" sz="1400" b="0">
              <a:solidFill>
                <a:schemeClr val="accent1"/>
              </a:solidFill>
            </a:rPr>
            <a:t>と</a:t>
          </a:r>
          <a:r>
            <a:rPr kumimoji="1" lang="ja-JP" altLang="en-US" sz="1400" b="1">
              <a:solidFill>
                <a:srgbClr val="FF0000"/>
              </a:solidFill>
            </a:rPr>
            <a:t>末日</a:t>
          </a:r>
          <a:endParaRPr kumimoji="1" lang="en-US" altLang="ja-JP" sz="1400" b="1">
            <a:solidFill>
              <a:srgbClr val="FF0000"/>
            </a:solidFill>
          </a:endParaRPr>
        </a:p>
      </xdr:txBody>
    </xdr:sp>
    <xdr:clientData/>
  </xdr:twoCellAnchor>
  <xdr:twoCellAnchor>
    <xdr:from>
      <xdr:col>0</xdr:col>
      <xdr:colOff>97518</xdr:colOff>
      <xdr:row>1</xdr:row>
      <xdr:rowOff>142875</xdr:rowOff>
    </xdr:from>
    <xdr:to>
      <xdr:col>1</xdr:col>
      <xdr:colOff>850446</xdr:colOff>
      <xdr:row>1</xdr:row>
      <xdr:rowOff>415018</xdr:rowOff>
    </xdr:to>
    <xdr:sp macro="" textlink="">
      <xdr:nvSpPr>
        <xdr:cNvPr id="8" name="正方形/長方形 7"/>
        <xdr:cNvSpPr/>
      </xdr:nvSpPr>
      <xdr:spPr>
        <a:xfrm>
          <a:off x="97518" y="1524000"/>
          <a:ext cx="914853" cy="272143"/>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40821</xdr:colOff>
      <xdr:row>0</xdr:row>
      <xdr:rowOff>1129393</xdr:rowOff>
    </xdr:from>
    <xdr:to>
      <xdr:col>28</xdr:col>
      <xdr:colOff>61850</xdr:colOff>
      <xdr:row>2</xdr:row>
      <xdr:rowOff>126176</xdr:rowOff>
    </xdr:to>
    <xdr:sp macro="" textlink="">
      <xdr:nvSpPr>
        <xdr:cNvPr id="9" name="四角形吹き出し 8"/>
        <xdr:cNvSpPr/>
      </xdr:nvSpPr>
      <xdr:spPr>
        <a:xfrm>
          <a:off x="4708071" y="1129393"/>
          <a:ext cx="3259529" cy="1349458"/>
        </a:xfrm>
        <a:prstGeom prst="wedgeRectCallout">
          <a:avLst>
            <a:gd name="adj1" fmla="val 84969"/>
            <a:gd name="adj2" fmla="val 181197"/>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accent1"/>
              </a:solidFill>
            </a:rPr>
            <a:t>前回迄支払額の欄（保留金</a:t>
          </a:r>
          <a:r>
            <a:rPr kumimoji="1" lang="ja-JP" altLang="en-US" sz="1400" b="1">
              <a:solidFill>
                <a:srgbClr val="FF0000"/>
              </a:solidFill>
            </a:rPr>
            <a:t>あり</a:t>
          </a:r>
          <a:r>
            <a:rPr kumimoji="1" lang="ja-JP" altLang="en-US" sz="1400" b="1">
              <a:solidFill>
                <a:schemeClr val="accent1"/>
              </a:solidFill>
            </a:rPr>
            <a:t>の場合）</a:t>
          </a:r>
          <a:endParaRPr kumimoji="1" lang="en-US" altLang="ja-JP" sz="1400" b="1">
            <a:solidFill>
              <a:schemeClr val="accent1"/>
            </a:solidFill>
          </a:endParaRPr>
        </a:p>
        <a:p>
          <a:pPr algn="l"/>
          <a:r>
            <a:rPr kumimoji="1" lang="ja-JP" altLang="en-US" sz="1400" b="1">
              <a:solidFill>
                <a:schemeClr val="accent1"/>
              </a:solidFill>
            </a:rPr>
            <a:t>　初回は　</a:t>
          </a:r>
          <a:r>
            <a:rPr kumimoji="1" lang="en-US" altLang="ja-JP" sz="1400" b="1">
              <a:solidFill>
                <a:srgbClr val="FF0000"/>
              </a:solidFill>
            </a:rPr>
            <a:t>\</a:t>
          </a:r>
          <a:r>
            <a:rPr kumimoji="1" lang="ja-JP" altLang="en-US" sz="1400" b="1">
              <a:solidFill>
                <a:srgbClr val="FF0000"/>
              </a:solidFill>
            </a:rPr>
            <a:t>０</a:t>
          </a:r>
          <a:endParaRPr kumimoji="1" lang="en-US" altLang="ja-JP" sz="1400" b="1">
            <a:solidFill>
              <a:srgbClr val="FF0000"/>
            </a:solidFill>
          </a:endParaRPr>
        </a:p>
        <a:p>
          <a:pPr algn="l"/>
          <a:r>
            <a:rPr kumimoji="1" lang="ja-JP" altLang="en-US" sz="1400" b="1">
              <a:solidFill>
                <a:srgbClr val="FF0000"/>
              </a:solidFill>
            </a:rPr>
            <a:t>　</a:t>
          </a:r>
          <a:r>
            <a:rPr kumimoji="1" lang="ja-JP" altLang="en-US" sz="1400" b="1">
              <a:solidFill>
                <a:schemeClr val="accent1"/>
              </a:solidFill>
            </a:rPr>
            <a:t>次回は</a:t>
          </a:r>
          <a:r>
            <a:rPr kumimoji="1" lang="ja-JP" altLang="en-US" sz="1400" b="1">
              <a:solidFill>
                <a:srgbClr val="FF0000"/>
              </a:solidFill>
            </a:rPr>
            <a:t>前回の出来高（Ｂ）の額</a:t>
          </a:r>
          <a:endParaRPr kumimoji="1" lang="en-US" altLang="ja-JP" sz="1400" b="1">
            <a:solidFill>
              <a:srgbClr val="FF0000"/>
            </a:solidFill>
          </a:endParaRPr>
        </a:p>
        <a:p>
          <a:pPr algn="l"/>
          <a:endParaRPr kumimoji="1" lang="en-US" altLang="ja-JP" sz="1400" b="1">
            <a:solidFill>
              <a:srgbClr val="FF0000"/>
            </a:solidFill>
          </a:endParaRPr>
        </a:p>
      </xdr:txBody>
    </xdr:sp>
    <xdr:clientData/>
  </xdr:twoCellAnchor>
  <xdr:twoCellAnchor>
    <xdr:from>
      <xdr:col>28</xdr:col>
      <xdr:colOff>75457</xdr:colOff>
      <xdr:row>0</xdr:row>
      <xdr:rowOff>1129393</xdr:rowOff>
    </xdr:from>
    <xdr:to>
      <xdr:col>48</xdr:col>
      <xdr:colOff>69269</xdr:colOff>
      <xdr:row>2</xdr:row>
      <xdr:rowOff>126176</xdr:rowOff>
    </xdr:to>
    <xdr:sp macro="" textlink="">
      <xdr:nvSpPr>
        <xdr:cNvPr id="10" name="正方形/長方形 9"/>
        <xdr:cNvSpPr/>
      </xdr:nvSpPr>
      <xdr:spPr>
        <a:xfrm>
          <a:off x="7981207" y="1129393"/>
          <a:ext cx="3232312" cy="1349458"/>
        </a:xfrm>
        <a:prstGeom prst="rect">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chemeClr val="accent1"/>
              </a:solidFill>
              <a:effectLst/>
              <a:latin typeface="+mn-lt"/>
              <a:ea typeface="+mn-ea"/>
              <a:cs typeface="+mn-cs"/>
            </a:rPr>
            <a:t>前回迄支払額の欄（保留金</a:t>
          </a:r>
          <a:r>
            <a:rPr kumimoji="1" lang="ja-JP" altLang="en-US" sz="1400" b="1">
              <a:solidFill>
                <a:schemeClr val="accent1"/>
              </a:solidFill>
              <a:effectLst/>
              <a:latin typeface="+mn-lt"/>
              <a:ea typeface="+mn-ea"/>
              <a:cs typeface="+mn-cs"/>
            </a:rPr>
            <a:t>なし</a:t>
          </a:r>
          <a:r>
            <a:rPr kumimoji="1" lang="ja-JP" altLang="ja-JP" sz="1400" b="1">
              <a:solidFill>
                <a:schemeClr val="accent1"/>
              </a:solidFill>
              <a:effectLst/>
              <a:latin typeface="+mn-lt"/>
              <a:ea typeface="+mn-ea"/>
              <a:cs typeface="+mn-cs"/>
            </a:rPr>
            <a:t>の場合）</a:t>
          </a:r>
          <a:endParaRPr lang="ja-JP" altLang="ja-JP" sz="1400">
            <a:solidFill>
              <a:schemeClr val="accent1"/>
            </a:solidFill>
            <a:effectLst/>
          </a:endParaRPr>
        </a:p>
        <a:p>
          <a:r>
            <a:rPr kumimoji="1" lang="ja-JP" altLang="en-US" sz="1400" b="0">
              <a:solidFill>
                <a:schemeClr val="lt1"/>
              </a:solidFill>
              <a:effectLst/>
              <a:latin typeface="+mn-lt"/>
              <a:ea typeface="+mn-ea"/>
              <a:cs typeface="+mn-cs"/>
            </a:rPr>
            <a:t>　</a:t>
          </a:r>
          <a:r>
            <a:rPr kumimoji="1" lang="ja-JP" altLang="ja-JP" sz="1400" b="1">
              <a:solidFill>
                <a:schemeClr val="accent1"/>
              </a:solidFill>
              <a:effectLst/>
              <a:latin typeface="+mn-lt"/>
              <a:ea typeface="+mn-ea"/>
              <a:cs typeface="+mn-cs"/>
            </a:rPr>
            <a:t>初回は　</a:t>
          </a:r>
          <a:r>
            <a:rPr kumimoji="1" lang="en-US" altLang="ja-JP" sz="1400" b="1">
              <a:solidFill>
                <a:srgbClr val="FF0000"/>
              </a:solidFill>
              <a:effectLst/>
              <a:latin typeface="+mn-lt"/>
              <a:ea typeface="+mn-ea"/>
              <a:cs typeface="+mn-cs"/>
            </a:rPr>
            <a:t>\</a:t>
          </a:r>
          <a:r>
            <a:rPr kumimoji="1" lang="ja-JP" altLang="ja-JP" sz="1400" b="1">
              <a:solidFill>
                <a:srgbClr val="FF0000"/>
              </a:solidFill>
              <a:effectLst/>
              <a:latin typeface="+mn-lt"/>
              <a:ea typeface="+mn-ea"/>
              <a:cs typeface="+mn-cs"/>
            </a:rPr>
            <a:t>０</a:t>
          </a:r>
          <a:endParaRPr lang="ja-JP" altLang="ja-JP" sz="1400">
            <a:solidFill>
              <a:srgbClr val="FF0000"/>
            </a:solidFill>
            <a:effectLst/>
          </a:endParaRPr>
        </a:p>
        <a:p>
          <a:r>
            <a:rPr kumimoji="1" lang="ja-JP" altLang="en-US" sz="1400" b="1">
              <a:solidFill>
                <a:schemeClr val="accent1"/>
              </a:solidFill>
              <a:effectLst/>
              <a:latin typeface="+mn-lt"/>
              <a:ea typeface="+mn-ea"/>
              <a:cs typeface="+mn-cs"/>
            </a:rPr>
            <a:t>　</a:t>
          </a:r>
          <a:r>
            <a:rPr kumimoji="1" lang="ja-JP" altLang="ja-JP" sz="1400" b="1">
              <a:solidFill>
                <a:schemeClr val="accent1"/>
              </a:solidFill>
              <a:effectLst/>
              <a:latin typeface="+mn-lt"/>
              <a:ea typeface="+mn-ea"/>
              <a:cs typeface="+mn-cs"/>
            </a:rPr>
            <a:t>次回は</a:t>
          </a:r>
          <a:r>
            <a:rPr kumimoji="1" lang="ja-JP" altLang="ja-JP" sz="1400" b="1">
              <a:solidFill>
                <a:srgbClr val="FF0000"/>
              </a:solidFill>
              <a:effectLst/>
              <a:latin typeface="+mn-lt"/>
              <a:ea typeface="+mn-ea"/>
              <a:cs typeface="+mn-cs"/>
            </a:rPr>
            <a:t>前回の</a:t>
          </a:r>
          <a:r>
            <a:rPr kumimoji="1" lang="ja-JP" altLang="en-US" sz="1400" b="1">
              <a:solidFill>
                <a:srgbClr val="FF0000"/>
              </a:solidFill>
              <a:effectLst/>
              <a:latin typeface="+mn-lt"/>
              <a:ea typeface="+mn-ea"/>
              <a:cs typeface="+mn-cs"/>
            </a:rPr>
            <a:t>税込合計</a:t>
          </a:r>
          <a:r>
            <a:rPr kumimoji="1" lang="ja-JP" altLang="ja-JP" sz="1400" b="1">
              <a:solidFill>
                <a:srgbClr val="FF0000"/>
              </a:solidFill>
              <a:effectLst/>
              <a:latin typeface="+mn-lt"/>
              <a:ea typeface="+mn-ea"/>
              <a:cs typeface="+mn-cs"/>
            </a:rPr>
            <a:t>（</a:t>
          </a:r>
          <a:r>
            <a:rPr kumimoji="1" lang="ja-JP" altLang="en-US" sz="1400" b="1">
              <a:solidFill>
                <a:srgbClr val="FF0000"/>
              </a:solidFill>
              <a:effectLst/>
              <a:latin typeface="+mn-lt"/>
              <a:ea typeface="+mn-ea"/>
              <a:cs typeface="+mn-cs"/>
            </a:rPr>
            <a:t>Ａ</a:t>
          </a:r>
          <a:r>
            <a:rPr kumimoji="1" lang="ja-JP" altLang="ja-JP" sz="1400" b="1">
              <a:solidFill>
                <a:srgbClr val="FF0000"/>
              </a:solidFill>
              <a:effectLst/>
              <a:latin typeface="+mn-lt"/>
              <a:ea typeface="+mn-ea"/>
              <a:cs typeface="+mn-cs"/>
            </a:rPr>
            <a:t>）の額</a:t>
          </a:r>
          <a:endParaRPr lang="ja-JP" altLang="ja-JP" sz="1400">
            <a:solidFill>
              <a:srgbClr val="FF0000"/>
            </a:solidFill>
            <a:effectLst/>
          </a:endParaRPr>
        </a:p>
        <a:p>
          <a:pPr algn="l"/>
          <a:endParaRPr kumimoji="1" lang="ja-JP" altLang="en-US" sz="1400">
            <a:solidFill>
              <a:schemeClr val="accent1"/>
            </a:solidFill>
          </a:endParaRPr>
        </a:p>
      </xdr:txBody>
    </xdr:sp>
    <xdr:clientData/>
  </xdr:twoCellAnchor>
  <xdr:twoCellAnchor>
    <xdr:from>
      <xdr:col>91</xdr:col>
      <xdr:colOff>190498</xdr:colOff>
      <xdr:row>3</xdr:row>
      <xdr:rowOff>0</xdr:rowOff>
    </xdr:from>
    <xdr:to>
      <xdr:col>112</xdr:col>
      <xdr:colOff>81642</xdr:colOff>
      <xdr:row>11</xdr:row>
      <xdr:rowOff>40020</xdr:rowOff>
    </xdr:to>
    <xdr:sp macro="" textlink="">
      <xdr:nvSpPr>
        <xdr:cNvPr id="11" name="四角形吹き出し 10"/>
        <xdr:cNvSpPr/>
      </xdr:nvSpPr>
      <xdr:spPr>
        <a:xfrm>
          <a:off x="18373723" y="2600325"/>
          <a:ext cx="3663044" cy="1335420"/>
        </a:xfrm>
        <a:prstGeom prst="wedgeRectCallout">
          <a:avLst>
            <a:gd name="adj1" fmla="val -59068"/>
            <a:gd name="adj2" fmla="val 40758"/>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インボイス</a:t>
          </a:r>
          <a:r>
            <a:rPr kumimoji="1" lang="ja-JP" altLang="en-US" sz="1400">
              <a:solidFill>
                <a:schemeClr val="accent1"/>
              </a:solidFill>
            </a:rPr>
            <a:t>の登録がある場合は</a:t>
          </a:r>
          <a:endParaRPr kumimoji="1" lang="en-US" altLang="ja-JP" sz="1400">
            <a:solidFill>
              <a:schemeClr val="accent1"/>
            </a:solidFill>
          </a:endParaRPr>
        </a:p>
        <a:p>
          <a:pPr algn="l"/>
          <a:r>
            <a:rPr kumimoji="1" lang="ja-JP" altLang="en-US" sz="1400">
              <a:solidFill>
                <a:schemeClr val="accent1"/>
              </a:solidFill>
            </a:rPr>
            <a:t>　登録された</a:t>
          </a:r>
          <a:r>
            <a:rPr kumimoji="1" lang="en-US" altLang="ja-JP" sz="1400" b="1">
              <a:solidFill>
                <a:srgbClr val="FF0000"/>
              </a:solidFill>
            </a:rPr>
            <a:t>13</a:t>
          </a:r>
          <a:r>
            <a:rPr kumimoji="1" lang="ja-JP" altLang="en-US" sz="1400" b="1">
              <a:solidFill>
                <a:srgbClr val="FF0000"/>
              </a:solidFill>
            </a:rPr>
            <a:t>ケタ</a:t>
          </a:r>
          <a:r>
            <a:rPr kumimoji="1" lang="ja-JP" altLang="en-US" sz="1400">
              <a:solidFill>
                <a:schemeClr val="accent1"/>
              </a:solidFill>
            </a:rPr>
            <a:t>の番号を入力</a:t>
          </a:r>
          <a:endParaRPr kumimoji="1" lang="en-US" altLang="ja-JP" sz="1400">
            <a:solidFill>
              <a:schemeClr val="accent1"/>
            </a:solidFill>
          </a:endParaRPr>
        </a:p>
        <a:p>
          <a:pPr algn="l"/>
          <a:r>
            <a:rPr kumimoji="1" lang="ja-JP" altLang="en-US" sz="1400">
              <a:solidFill>
                <a:schemeClr val="accent1"/>
              </a:solidFill>
            </a:rPr>
            <a:t>インボイスの登録がない場合は</a:t>
          </a:r>
          <a:endParaRPr kumimoji="1" lang="en-US" altLang="ja-JP" sz="1400">
            <a:solidFill>
              <a:schemeClr val="accent1"/>
            </a:solidFill>
          </a:endParaRPr>
        </a:p>
        <a:p>
          <a:pPr algn="l"/>
          <a:r>
            <a:rPr kumimoji="1" lang="ja-JP" altLang="en-US" sz="1400">
              <a:solidFill>
                <a:schemeClr val="accent1"/>
              </a:solidFill>
            </a:rPr>
            <a:t>　</a:t>
          </a:r>
          <a:r>
            <a:rPr kumimoji="1" lang="ja-JP" altLang="en-US" sz="1400" b="1">
              <a:solidFill>
                <a:srgbClr val="FF0000"/>
              </a:solidFill>
            </a:rPr>
            <a:t>登録なし</a:t>
          </a:r>
          <a:r>
            <a:rPr kumimoji="1" lang="ja-JP" altLang="en-US" sz="1400">
              <a:solidFill>
                <a:schemeClr val="accent1"/>
              </a:solidFill>
            </a:rPr>
            <a:t>　と入力</a:t>
          </a:r>
          <a:endParaRPr kumimoji="1" lang="en-US" altLang="ja-JP" sz="1400">
            <a:solidFill>
              <a:schemeClr val="accent1"/>
            </a:solidFill>
          </a:endParaRPr>
        </a:p>
      </xdr:txBody>
    </xdr:sp>
    <xdr:clientData/>
  </xdr:twoCellAnchor>
  <xdr:twoCellAnchor>
    <xdr:from>
      <xdr:col>91</xdr:col>
      <xdr:colOff>217713</xdr:colOff>
      <xdr:row>13</xdr:row>
      <xdr:rowOff>68035</xdr:rowOff>
    </xdr:from>
    <xdr:to>
      <xdr:col>112</xdr:col>
      <xdr:colOff>108856</xdr:colOff>
      <xdr:row>18</xdr:row>
      <xdr:rowOff>27215</xdr:rowOff>
    </xdr:to>
    <xdr:sp macro="" textlink="">
      <xdr:nvSpPr>
        <xdr:cNvPr id="12" name="四角形吹き出し 11"/>
        <xdr:cNvSpPr/>
      </xdr:nvSpPr>
      <xdr:spPr>
        <a:xfrm>
          <a:off x="18400938" y="4287610"/>
          <a:ext cx="3663043" cy="768805"/>
        </a:xfrm>
        <a:prstGeom prst="wedgeRectCallout">
          <a:avLst>
            <a:gd name="adj1" fmla="val -60538"/>
            <a:gd name="adj2" fmla="val 27377"/>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登録取引銀行の情報は全て入力</a:t>
          </a:r>
          <a:endParaRPr kumimoji="1" lang="en-US" altLang="ja-JP" sz="1400">
            <a:solidFill>
              <a:schemeClr val="accent1"/>
            </a:solidFill>
          </a:endParaRPr>
        </a:p>
      </xdr:txBody>
    </xdr:sp>
    <xdr:clientData/>
  </xdr:twoCellAnchor>
  <xdr:twoCellAnchor>
    <xdr:from>
      <xdr:col>91</xdr:col>
      <xdr:colOff>204106</xdr:colOff>
      <xdr:row>21</xdr:row>
      <xdr:rowOff>163285</xdr:rowOff>
    </xdr:from>
    <xdr:to>
      <xdr:col>112</xdr:col>
      <xdr:colOff>68034</xdr:colOff>
      <xdr:row>29</xdr:row>
      <xdr:rowOff>68035</xdr:rowOff>
    </xdr:to>
    <xdr:sp macro="" textlink="">
      <xdr:nvSpPr>
        <xdr:cNvPr id="13" name="四角形吹き出し 12"/>
        <xdr:cNvSpPr/>
      </xdr:nvSpPr>
      <xdr:spPr>
        <a:xfrm>
          <a:off x="18387331" y="5678260"/>
          <a:ext cx="3635828" cy="1200150"/>
        </a:xfrm>
        <a:prstGeom prst="wedgeRectCallout">
          <a:avLst>
            <a:gd name="adj1" fmla="val -60538"/>
            <a:gd name="adj2" fmla="val 27377"/>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取引先コード：必須</a:t>
          </a:r>
          <a:endParaRPr kumimoji="1" lang="en-US" altLang="ja-JP" sz="1400">
            <a:solidFill>
              <a:schemeClr val="accent1"/>
            </a:solidFill>
          </a:endParaRPr>
        </a:p>
        <a:p>
          <a:pPr algn="l"/>
          <a:r>
            <a:rPr kumimoji="1" lang="ja-JP" altLang="en-US" sz="1400">
              <a:solidFill>
                <a:schemeClr val="accent1"/>
              </a:solidFill>
            </a:rPr>
            <a:t>請求書</a:t>
          </a:r>
          <a:r>
            <a:rPr kumimoji="1" lang="en-US" altLang="ja-JP" sz="1400">
              <a:solidFill>
                <a:schemeClr val="accent1"/>
              </a:solidFill>
            </a:rPr>
            <a:t>NO.</a:t>
          </a:r>
          <a:r>
            <a:rPr kumimoji="1" lang="ja-JP" altLang="en-US" sz="1400">
              <a:solidFill>
                <a:schemeClr val="accent1"/>
              </a:solidFill>
            </a:rPr>
            <a:t>：任意</a:t>
          </a:r>
          <a:endParaRPr kumimoji="1" lang="en-US" altLang="ja-JP" sz="1400">
            <a:solidFill>
              <a:schemeClr val="accent1"/>
            </a:solidFill>
          </a:endParaRPr>
        </a:p>
        <a:p>
          <a:pPr algn="l"/>
          <a:r>
            <a:rPr kumimoji="1" lang="ja-JP" altLang="en-US" sz="1400">
              <a:solidFill>
                <a:schemeClr val="accent1"/>
              </a:solidFill>
            </a:rPr>
            <a:t>注文書番号・発注票番号：どちらか必須</a:t>
          </a:r>
          <a:endParaRPr kumimoji="1" lang="en-US" altLang="ja-JP" sz="1400">
            <a:solidFill>
              <a:schemeClr val="accent1"/>
            </a:solidFill>
          </a:endParaRPr>
        </a:p>
      </xdr:txBody>
    </xdr:sp>
    <xdr:clientData/>
  </xdr:twoCellAnchor>
  <xdr:twoCellAnchor>
    <xdr:from>
      <xdr:col>91</xdr:col>
      <xdr:colOff>258535</xdr:colOff>
      <xdr:row>31</xdr:row>
      <xdr:rowOff>51955</xdr:rowOff>
    </xdr:from>
    <xdr:to>
      <xdr:col>112</xdr:col>
      <xdr:colOff>54427</xdr:colOff>
      <xdr:row>42</xdr:row>
      <xdr:rowOff>103909</xdr:rowOff>
    </xdr:to>
    <xdr:sp macro="" textlink="">
      <xdr:nvSpPr>
        <xdr:cNvPr id="14" name="四角形吹き出し 13"/>
        <xdr:cNvSpPr/>
      </xdr:nvSpPr>
      <xdr:spPr>
        <a:xfrm>
          <a:off x="18441760" y="7186180"/>
          <a:ext cx="3567792" cy="1833129"/>
        </a:xfrm>
        <a:prstGeom prst="wedgeRectCallout">
          <a:avLst>
            <a:gd name="adj1" fmla="val -64635"/>
            <a:gd name="adj2" fmla="val 12071"/>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出来高について</a:t>
          </a:r>
          <a:endParaRPr kumimoji="1" lang="en-US" altLang="ja-JP" sz="1400">
            <a:solidFill>
              <a:schemeClr val="accent1"/>
            </a:solidFill>
          </a:endParaRPr>
        </a:p>
        <a:p>
          <a:pPr algn="l"/>
          <a:r>
            <a:rPr kumimoji="1" lang="ja-JP" altLang="en-US" sz="1400">
              <a:solidFill>
                <a:schemeClr val="accent1"/>
              </a:solidFill>
            </a:rPr>
            <a:t>　</a:t>
          </a:r>
          <a:r>
            <a:rPr kumimoji="1" lang="ja-JP" altLang="en-US" sz="1400" b="0">
              <a:solidFill>
                <a:schemeClr val="accent1"/>
              </a:solidFill>
            </a:rPr>
            <a:t>出来高は積み上げ計算</a:t>
          </a:r>
          <a:endParaRPr kumimoji="1" lang="en-US" altLang="ja-JP" sz="1400" b="0">
            <a:solidFill>
              <a:schemeClr val="accent1"/>
            </a:solidFill>
          </a:endParaRPr>
        </a:p>
        <a:p>
          <a:pPr algn="l"/>
          <a:r>
            <a:rPr kumimoji="1" lang="ja-JP" altLang="en-US" sz="1400">
              <a:solidFill>
                <a:schemeClr val="accent1"/>
              </a:solidFill>
            </a:rPr>
            <a:t>　</a:t>
          </a:r>
          <a:r>
            <a:rPr kumimoji="1" lang="ja-JP" altLang="en-US" sz="1400">
              <a:solidFill>
                <a:srgbClr val="FF0000"/>
              </a:solidFill>
            </a:rPr>
            <a:t>初回以外は単月のみ入力は不可</a:t>
          </a:r>
          <a:endParaRPr kumimoji="1" lang="en-US" altLang="ja-JP" sz="1400">
            <a:solidFill>
              <a:srgbClr val="FF0000"/>
            </a:solidFill>
          </a:endParaRPr>
        </a:p>
        <a:p>
          <a:pPr algn="l"/>
          <a:r>
            <a:rPr kumimoji="1" lang="ja-JP" altLang="en-US" sz="1400">
              <a:solidFill>
                <a:schemeClr val="accent1"/>
              </a:solidFill>
            </a:rPr>
            <a:t>　</a:t>
          </a:r>
          <a:r>
            <a:rPr kumimoji="1" lang="en-US" altLang="ja-JP" sz="1400">
              <a:solidFill>
                <a:srgbClr val="FF0000"/>
              </a:solidFill>
            </a:rPr>
            <a:t>2</a:t>
          </a:r>
          <a:r>
            <a:rPr kumimoji="1" lang="ja-JP" altLang="en-US" sz="1400">
              <a:solidFill>
                <a:srgbClr val="FF0000"/>
              </a:solidFill>
            </a:rPr>
            <a:t>回目以降は前月の累計額を</a:t>
          </a:r>
          <a:r>
            <a:rPr kumimoji="1" lang="ja-JP" altLang="en-US" sz="1400" b="1">
              <a:solidFill>
                <a:srgbClr val="FF0000"/>
              </a:solidFill>
            </a:rPr>
            <a:t>前月迄累計に</a:t>
          </a:r>
          <a:r>
            <a:rPr kumimoji="1" lang="ja-JP" altLang="en-US" sz="1400" b="1">
              <a:solidFill>
                <a:srgbClr val="0070C0"/>
              </a:solidFill>
            </a:rPr>
            <a:t>値</a:t>
          </a:r>
          <a:r>
            <a:rPr kumimoji="1" lang="ja-JP" altLang="en-US" sz="1400" b="1">
              <a:solidFill>
                <a:srgbClr val="FF0000"/>
              </a:solidFill>
            </a:rPr>
            <a:t>貼付け</a:t>
          </a:r>
          <a:endParaRPr kumimoji="1" lang="en-US" altLang="ja-JP" sz="1400" b="1">
            <a:solidFill>
              <a:srgbClr val="FF0000"/>
            </a:solidFill>
          </a:endParaRPr>
        </a:p>
      </xdr:txBody>
    </xdr:sp>
    <xdr:clientData/>
  </xdr:twoCellAnchor>
  <xdr:twoCellAnchor>
    <xdr:from>
      <xdr:col>102</xdr:col>
      <xdr:colOff>68034</xdr:colOff>
      <xdr:row>43</xdr:row>
      <xdr:rowOff>54428</xdr:rowOff>
    </xdr:from>
    <xdr:to>
      <xdr:col>112</xdr:col>
      <xdr:colOff>54427</xdr:colOff>
      <xdr:row>48</xdr:row>
      <xdr:rowOff>95250</xdr:rowOff>
    </xdr:to>
    <xdr:sp macro="" textlink="">
      <xdr:nvSpPr>
        <xdr:cNvPr id="15" name="四角形吹き出し 14"/>
        <xdr:cNvSpPr/>
      </xdr:nvSpPr>
      <xdr:spPr>
        <a:xfrm>
          <a:off x="20470584" y="9131753"/>
          <a:ext cx="1538968" cy="850447"/>
        </a:xfrm>
        <a:prstGeom prst="wedgeRectCallout">
          <a:avLst>
            <a:gd name="adj1" fmla="val 28081"/>
            <a:gd name="adj2" fmla="val 108079"/>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消費税率が変更時に調整</a:t>
          </a:r>
          <a:endParaRPr kumimoji="1" lang="en-US" altLang="ja-JP" sz="1400">
            <a:solidFill>
              <a:schemeClr val="accent1"/>
            </a:solidFill>
          </a:endParaRPr>
        </a:p>
      </xdr:txBody>
    </xdr:sp>
    <xdr:clientData/>
  </xdr:twoCellAnchor>
  <xdr:twoCellAnchor>
    <xdr:from>
      <xdr:col>38</xdr:col>
      <xdr:colOff>136071</xdr:colOff>
      <xdr:row>54</xdr:row>
      <xdr:rowOff>68035</xdr:rowOff>
    </xdr:from>
    <xdr:to>
      <xdr:col>60</xdr:col>
      <xdr:colOff>136071</xdr:colOff>
      <xdr:row>62</xdr:row>
      <xdr:rowOff>190498</xdr:rowOff>
    </xdr:to>
    <xdr:sp macro="" textlink="">
      <xdr:nvSpPr>
        <xdr:cNvPr id="16" name="四角形吹き出し 15"/>
        <xdr:cNvSpPr/>
      </xdr:nvSpPr>
      <xdr:spPr>
        <a:xfrm>
          <a:off x="9661071" y="10926535"/>
          <a:ext cx="3638550" cy="1417863"/>
        </a:xfrm>
        <a:prstGeom prst="wedgeRectCallout">
          <a:avLst>
            <a:gd name="adj1" fmla="val 61684"/>
            <a:gd name="adj2" fmla="val -26568"/>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accent1"/>
              </a:solidFill>
            </a:rPr>
            <a:t>保留金がある場合</a:t>
          </a:r>
          <a:endParaRPr kumimoji="1" lang="en-US" altLang="ja-JP" sz="1400">
            <a:solidFill>
              <a:schemeClr val="accent1"/>
            </a:solidFill>
          </a:endParaRPr>
        </a:p>
        <a:p>
          <a:pPr algn="l"/>
          <a:r>
            <a:rPr kumimoji="1" lang="ja-JP" altLang="en-US" sz="1400">
              <a:solidFill>
                <a:schemeClr val="accent1"/>
              </a:solidFill>
            </a:rPr>
            <a:t>出来高（</a:t>
          </a:r>
          <a:r>
            <a:rPr kumimoji="1" lang="en-US" altLang="ja-JP" sz="1400">
              <a:solidFill>
                <a:schemeClr val="accent1"/>
              </a:solidFill>
            </a:rPr>
            <a:t>B</a:t>
          </a:r>
          <a:r>
            <a:rPr kumimoji="1" lang="ja-JP" altLang="en-US" sz="1400">
              <a:solidFill>
                <a:schemeClr val="accent1"/>
              </a:solidFill>
            </a:rPr>
            <a:t>）欄に入力</a:t>
          </a:r>
          <a:endParaRPr kumimoji="1" lang="en-US" altLang="ja-JP" sz="1400">
            <a:solidFill>
              <a:schemeClr val="accent1"/>
            </a:solidFill>
          </a:endParaRPr>
        </a:p>
        <a:p>
          <a:pPr algn="l"/>
          <a:r>
            <a:rPr kumimoji="1" lang="ja-JP" altLang="en-US" sz="1400">
              <a:solidFill>
                <a:schemeClr val="accent1"/>
              </a:solidFill>
            </a:rPr>
            <a:t>下記のまるめ計算を参考も可</a:t>
          </a:r>
          <a:endParaRPr kumimoji="1" lang="en-US" altLang="ja-JP" sz="1400">
            <a:solidFill>
              <a:schemeClr val="accent1"/>
            </a:solidFill>
          </a:endParaRPr>
        </a:p>
        <a:p>
          <a:pPr algn="l"/>
          <a:r>
            <a:rPr kumimoji="1" lang="ja-JP" altLang="en-US" sz="1400" b="1">
              <a:solidFill>
                <a:srgbClr val="FF0000"/>
              </a:solidFill>
            </a:rPr>
            <a:t>出来高</a:t>
          </a:r>
          <a:r>
            <a:rPr kumimoji="1" lang="en-US" altLang="ja-JP" sz="1400" b="1">
              <a:solidFill>
                <a:srgbClr val="FF0000"/>
              </a:solidFill>
            </a:rPr>
            <a:t>100</a:t>
          </a:r>
          <a:r>
            <a:rPr kumimoji="1" lang="ja-JP" altLang="en-US" sz="1400" b="1">
              <a:solidFill>
                <a:srgbClr val="FF0000"/>
              </a:solidFill>
            </a:rPr>
            <a:t>％の場合は入力しない</a:t>
          </a:r>
          <a:endParaRPr kumimoji="1" lang="en-US" altLang="ja-JP" sz="1400" b="1">
            <a:solidFill>
              <a:srgbClr val="FF0000"/>
            </a:solidFill>
          </a:endParaRPr>
        </a:p>
      </xdr:txBody>
    </xdr:sp>
    <xdr:clientData/>
  </xdr:twoCellAnchor>
  <xdr:twoCellAnchor editAs="oneCell">
    <xdr:from>
      <xdr:col>0</xdr:col>
      <xdr:colOff>0</xdr:colOff>
      <xdr:row>64</xdr:row>
      <xdr:rowOff>56696</xdr:rowOff>
    </xdr:from>
    <xdr:to>
      <xdr:col>47</xdr:col>
      <xdr:colOff>91849</xdr:colOff>
      <xdr:row>113</xdr:row>
      <xdr:rowOff>20850</xdr:rowOff>
    </xdr:to>
    <xdr:pic>
      <xdr:nvPicPr>
        <xdr:cNvPr id="20" name="図 19"/>
        <xdr:cNvPicPr>
          <a:picLocks noChangeAspect="1"/>
        </xdr:cNvPicPr>
      </xdr:nvPicPr>
      <xdr:blipFill rotWithShape="1">
        <a:blip xmlns:r="http://schemas.openxmlformats.org/officeDocument/2006/relationships" r:embed="rId1"/>
        <a:srcRect l="2630" t="13599" r="55796" b="11726"/>
        <a:stretch/>
      </xdr:blipFill>
      <xdr:spPr>
        <a:xfrm>
          <a:off x="0" y="12620171"/>
          <a:ext cx="11074174" cy="7898479"/>
        </a:xfrm>
        <a:prstGeom prst="rect">
          <a:avLst/>
        </a:prstGeom>
      </xdr:spPr>
    </xdr:pic>
    <xdr:clientData/>
  </xdr:twoCellAnchor>
  <xdr:twoCellAnchor editAs="oneCell">
    <xdr:from>
      <xdr:col>48</xdr:col>
      <xdr:colOff>61235</xdr:colOff>
      <xdr:row>64</xdr:row>
      <xdr:rowOff>92981</xdr:rowOff>
    </xdr:from>
    <xdr:to>
      <xdr:col>111</xdr:col>
      <xdr:colOff>56814</xdr:colOff>
      <xdr:row>90</xdr:row>
      <xdr:rowOff>92981</xdr:rowOff>
    </xdr:to>
    <xdr:pic>
      <xdr:nvPicPr>
        <xdr:cNvPr id="21" name="図 20"/>
        <xdr:cNvPicPr>
          <a:picLocks noChangeAspect="1"/>
        </xdr:cNvPicPr>
      </xdr:nvPicPr>
      <xdr:blipFill rotWithShape="1">
        <a:blip xmlns:r="http://schemas.openxmlformats.org/officeDocument/2006/relationships" r:embed="rId2"/>
        <a:srcRect l="3019" t="19086" r="55991" b="41071"/>
        <a:stretch/>
      </xdr:blipFill>
      <xdr:spPr>
        <a:xfrm>
          <a:off x="11205485" y="12656456"/>
          <a:ext cx="10644529" cy="4210050"/>
        </a:xfrm>
        <a:prstGeom prst="rect">
          <a:avLst/>
        </a:prstGeom>
      </xdr:spPr>
    </xdr:pic>
    <xdr:clientData/>
  </xdr:twoCellAnchor>
  <xdr:twoCellAnchor editAs="oneCell">
    <xdr:from>
      <xdr:col>49</xdr:col>
      <xdr:colOff>28352</xdr:colOff>
      <xdr:row>89</xdr:row>
      <xdr:rowOff>34923</xdr:rowOff>
    </xdr:from>
    <xdr:to>
      <xdr:col>110</xdr:col>
      <xdr:colOff>53297</xdr:colOff>
      <xdr:row>112</xdr:row>
      <xdr:rowOff>117491</xdr:rowOff>
    </xdr:to>
    <xdr:pic>
      <xdr:nvPicPr>
        <xdr:cNvPr id="22" name="図 21"/>
        <xdr:cNvPicPr>
          <a:picLocks noChangeAspect="1"/>
        </xdr:cNvPicPr>
      </xdr:nvPicPr>
      <xdr:blipFill rotWithShape="1">
        <a:blip xmlns:r="http://schemas.openxmlformats.org/officeDocument/2006/relationships" r:embed="rId3"/>
        <a:srcRect l="2467" t="21631" r="43074" b="29539"/>
        <a:stretch/>
      </xdr:blipFill>
      <xdr:spPr>
        <a:xfrm>
          <a:off x="11334527" y="16646523"/>
          <a:ext cx="10378620" cy="3806843"/>
        </a:xfrm>
        <a:prstGeom prst="rect">
          <a:avLst/>
        </a:prstGeom>
      </xdr:spPr>
    </xdr:pic>
    <xdr:clientData/>
  </xdr:twoCellAnchor>
  <xdr:twoCellAnchor>
    <xdr:from>
      <xdr:col>48</xdr:col>
      <xdr:colOff>79375</xdr:colOff>
      <xdr:row>10</xdr:row>
      <xdr:rowOff>95250</xdr:rowOff>
    </xdr:from>
    <xdr:to>
      <xdr:col>50</xdr:col>
      <xdr:colOff>96950</xdr:colOff>
      <xdr:row>12</xdr:row>
      <xdr:rowOff>68691</xdr:rowOff>
    </xdr:to>
    <xdr:sp macro="" textlink="">
      <xdr:nvSpPr>
        <xdr:cNvPr id="23" name="テキスト ボックス 22"/>
        <xdr:cNvSpPr txBox="1"/>
      </xdr:nvSpPr>
      <xdr:spPr>
        <a:xfrm>
          <a:off x="11223625" y="3829050"/>
          <a:ext cx="341425" cy="29729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ⅰ</a:t>
          </a:r>
          <a:endParaRPr kumimoji="1" lang="ja-JP" altLang="en-US" sz="1400" b="1"/>
        </a:p>
      </xdr:txBody>
    </xdr:sp>
    <xdr:clientData/>
  </xdr:twoCellAnchor>
  <xdr:twoCellAnchor>
    <xdr:from>
      <xdr:col>48</xdr:col>
      <xdr:colOff>106612</xdr:colOff>
      <xdr:row>15</xdr:row>
      <xdr:rowOff>82215</xdr:rowOff>
    </xdr:from>
    <xdr:to>
      <xdr:col>50</xdr:col>
      <xdr:colOff>137793</xdr:colOff>
      <xdr:row>17</xdr:row>
      <xdr:rowOff>43747</xdr:rowOff>
    </xdr:to>
    <xdr:sp macro="" textlink="">
      <xdr:nvSpPr>
        <xdr:cNvPr id="24" name="テキスト ボックス 23"/>
        <xdr:cNvSpPr txBox="1"/>
      </xdr:nvSpPr>
      <xdr:spPr>
        <a:xfrm>
          <a:off x="11250862" y="4625640"/>
          <a:ext cx="355031" cy="28538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ⅱ</a:t>
          </a:r>
          <a:endParaRPr kumimoji="1" lang="ja-JP" altLang="en-US" sz="1400" b="1"/>
        </a:p>
      </xdr:txBody>
    </xdr:sp>
    <xdr:clientData/>
  </xdr:twoCellAnchor>
  <xdr:twoCellAnchor>
    <xdr:from>
      <xdr:col>41</xdr:col>
      <xdr:colOff>147433</xdr:colOff>
      <xdr:row>20</xdr:row>
      <xdr:rowOff>107240</xdr:rowOff>
    </xdr:from>
    <xdr:to>
      <xdr:col>44</xdr:col>
      <xdr:colOff>15328</xdr:colOff>
      <xdr:row>22</xdr:row>
      <xdr:rowOff>61890</xdr:rowOff>
    </xdr:to>
    <xdr:sp macro="" textlink="">
      <xdr:nvSpPr>
        <xdr:cNvPr id="25" name="テキスト ボックス 24"/>
        <xdr:cNvSpPr txBox="1"/>
      </xdr:nvSpPr>
      <xdr:spPr>
        <a:xfrm>
          <a:off x="10216719" y="5482061"/>
          <a:ext cx="357752" cy="28122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ⅲ</a:t>
          </a:r>
          <a:endParaRPr kumimoji="1" lang="ja-JP" altLang="en-US" sz="1400" b="1"/>
        </a:p>
      </xdr:txBody>
    </xdr:sp>
    <xdr:clientData/>
  </xdr:twoCellAnchor>
  <xdr:twoCellAnchor>
    <xdr:from>
      <xdr:col>51</xdr:col>
      <xdr:colOff>24951</xdr:colOff>
      <xdr:row>13</xdr:row>
      <xdr:rowOff>34019</xdr:rowOff>
    </xdr:from>
    <xdr:to>
      <xdr:col>52</xdr:col>
      <xdr:colOff>75205</xdr:colOff>
      <xdr:row>19</xdr:row>
      <xdr:rowOff>88448</xdr:rowOff>
    </xdr:to>
    <xdr:sp macro="" textlink="">
      <xdr:nvSpPr>
        <xdr:cNvPr id="26" name="左中かっこ 25"/>
        <xdr:cNvSpPr/>
      </xdr:nvSpPr>
      <xdr:spPr>
        <a:xfrm>
          <a:off x="11654976" y="4253594"/>
          <a:ext cx="212179" cy="102597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79</xdr:col>
      <xdr:colOff>111125</xdr:colOff>
      <xdr:row>54</xdr:row>
      <xdr:rowOff>111125</xdr:rowOff>
    </xdr:from>
    <xdr:to>
      <xdr:col>81</xdr:col>
      <xdr:colOff>142306</xdr:colOff>
      <xdr:row>56</xdr:row>
      <xdr:rowOff>72657</xdr:rowOff>
    </xdr:to>
    <xdr:sp macro="" textlink="">
      <xdr:nvSpPr>
        <xdr:cNvPr id="27" name="テキスト ボックス 26"/>
        <xdr:cNvSpPr txBox="1"/>
      </xdr:nvSpPr>
      <xdr:spPr>
        <a:xfrm>
          <a:off x="16351250" y="10969625"/>
          <a:ext cx="355031" cy="28538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ⅱ</a:t>
          </a:r>
          <a:endParaRPr kumimoji="1" lang="ja-JP" altLang="en-US" sz="1400" b="1"/>
        </a:p>
      </xdr:txBody>
    </xdr:sp>
    <xdr:clientData/>
  </xdr:twoCellAnchor>
  <xdr:twoCellAnchor editAs="oneCell">
    <xdr:from>
      <xdr:col>34</xdr:col>
      <xdr:colOff>2267</xdr:colOff>
      <xdr:row>4</xdr:row>
      <xdr:rowOff>142875</xdr:rowOff>
    </xdr:from>
    <xdr:to>
      <xdr:col>37</xdr:col>
      <xdr:colOff>50318</xdr:colOff>
      <xdr:row>7</xdr:row>
      <xdr:rowOff>154347</xdr:rowOff>
    </xdr:to>
    <xdr:pic>
      <xdr:nvPicPr>
        <xdr:cNvPr id="28" name="図 27"/>
        <xdr:cNvPicPr>
          <a:picLocks noChangeAspect="1"/>
        </xdr:cNvPicPr>
      </xdr:nvPicPr>
      <xdr:blipFill>
        <a:blip xmlns:r="http://schemas.openxmlformats.org/officeDocument/2006/relationships" r:embed="rId4"/>
        <a:stretch>
          <a:fillRect/>
        </a:stretch>
      </xdr:blipFill>
      <xdr:spPr>
        <a:xfrm>
          <a:off x="8879567" y="2905125"/>
          <a:ext cx="533826" cy="497247"/>
        </a:xfrm>
        <a:prstGeom prst="rect">
          <a:avLst/>
        </a:prstGeom>
      </xdr:spPr>
    </xdr:pic>
    <xdr:clientData/>
  </xdr:twoCellAnchor>
  <xdr:twoCellAnchor editAs="oneCell">
    <xdr:from>
      <xdr:col>3</xdr:col>
      <xdr:colOff>54429</xdr:colOff>
      <xdr:row>11</xdr:row>
      <xdr:rowOff>58965</xdr:rowOff>
    </xdr:from>
    <xdr:to>
      <xdr:col>6</xdr:col>
      <xdr:colOff>102480</xdr:colOff>
      <xdr:row>14</xdr:row>
      <xdr:rowOff>76534</xdr:rowOff>
    </xdr:to>
    <xdr:pic>
      <xdr:nvPicPr>
        <xdr:cNvPr id="29" name="図 28"/>
        <xdr:cNvPicPr>
          <a:picLocks noChangeAspect="1"/>
        </xdr:cNvPicPr>
      </xdr:nvPicPr>
      <xdr:blipFill>
        <a:blip xmlns:r="http://schemas.openxmlformats.org/officeDocument/2006/relationships" r:embed="rId5"/>
        <a:stretch>
          <a:fillRect/>
        </a:stretch>
      </xdr:blipFill>
      <xdr:spPr>
        <a:xfrm>
          <a:off x="3912054" y="3954690"/>
          <a:ext cx="533826" cy="503344"/>
        </a:xfrm>
        <a:prstGeom prst="rect">
          <a:avLst/>
        </a:prstGeom>
      </xdr:spPr>
    </xdr:pic>
    <xdr:clientData/>
  </xdr:twoCellAnchor>
  <xdr:twoCellAnchor editAs="oneCell">
    <xdr:from>
      <xdr:col>60</xdr:col>
      <xdr:colOff>81643</xdr:colOff>
      <xdr:row>7</xdr:row>
      <xdr:rowOff>47626</xdr:rowOff>
    </xdr:from>
    <xdr:to>
      <xdr:col>63</xdr:col>
      <xdr:colOff>129694</xdr:colOff>
      <xdr:row>10</xdr:row>
      <xdr:rowOff>59098</xdr:rowOff>
    </xdr:to>
    <xdr:pic>
      <xdr:nvPicPr>
        <xdr:cNvPr id="30" name="図 29"/>
        <xdr:cNvPicPr>
          <a:picLocks noChangeAspect="1"/>
        </xdr:cNvPicPr>
      </xdr:nvPicPr>
      <xdr:blipFill>
        <a:blip xmlns:r="http://schemas.openxmlformats.org/officeDocument/2006/relationships" r:embed="rId6"/>
        <a:stretch>
          <a:fillRect/>
        </a:stretch>
      </xdr:blipFill>
      <xdr:spPr>
        <a:xfrm>
          <a:off x="13245193" y="3295651"/>
          <a:ext cx="533826" cy="497247"/>
        </a:xfrm>
        <a:prstGeom prst="rect">
          <a:avLst/>
        </a:prstGeom>
      </xdr:spPr>
    </xdr:pic>
    <xdr:clientData/>
  </xdr:twoCellAnchor>
  <xdr:twoCellAnchor editAs="oneCell">
    <xdr:from>
      <xdr:col>66</xdr:col>
      <xdr:colOff>122464</xdr:colOff>
      <xdr:row>12</xdr:row>
      <xdr:rowOff>124732</xdr:rowOff>
    </xdr:from>
    <xdr:to>
      <xdr:col>70</xdr:col>
      <xdr:colOff>11765</xdr:colOff>
      <xdr:row>15</xdr:row>
      <xdr:rowOff>136204</xdr:rowOff>
    </xdr:to>
    <xdr:pic>
      <xdr:nvPicPr>
        <xdr:cNvPr id="31" name="図 30"/>
        <xdr:cNvPicPr>
          <a:picLocks noChangeAspect="1"/>
        </xdr:cNvPicPr>
      </xdr:nvPicPr>
      <xdr:blipFill>
        <a:blip xmlns:r="http://schemas.openxmlformats.org/officeDocument/2006/relationships" r:embed="rId7"/>
        <a:stretch>
          <a:fillRect/>
        </a:stretch>
      </xdr:blipFill>
      <xdr:spPr>
        <a:xfrm>
          <a:off x="14257564" y="4182382"/>
          <a:ext cx="537001" cy="497247"/>
        </a:xfrm>
        <a:prstGeom prst="rect">
          <a:avLst/>
        </a:prstGeom>
      </xdr:spPr>
    </xdr:pic>
    <xdr:clientData/>
  </xdr:twoCellAnchor>
  <xdr:twoCellAnchor editAs="oneCell">
    <xdr:from>
      <xdr:col>56</xdr:col>
      <xdr:colOff>145143</xdr:colOff>
      <xdr:row>23</xdr:row>
      <xdr:rowOff>108858</xdr:rowOff>
    </xdr:from>
    <xdr:to>
      <xdr:col>59</xdr:col>
      <xdr:colOff>193194</xdr:colOff>
      <xdr:row>26</xdr:row>
      <xdr:rowOff>126427</xdr:rowOff>
    </xdr:to>
    <xdr:pic>
      <xdr:nvPicPr>
        <xdr:cNvPr id="32" name="図 31"/>
        <xdr:cNvPicPr>
          <a:picLocks noChangeAspect="1"/>
        </xdr:cNvPicPr>
      </xdr:nvPicPr>
      <xdr:blipFill>
        <a:blip xmlns:r="http://schemas.openxmlformats.org/officeDocument/2006/relationships" r:embed="rId8"/>
        <a:stretch>
          <a:fillRect/>
        </a:stretch>
      </xdr:blipFill>
      <xdr:spPr>
        <a:xfrm>
          <a:off x="12584793" y="5947683"/>
          <a:ext cx="533826" cy="503344"/>
        </a:xfrm>
        <a:prstGeom prst="rect">
          <a:avLst/>
        </a:prstGeom>
      </xdr:spPr>
    </xdr:pic>
    <xdr:clientData/>
  </xdr:twoCellAnchor>
  <xdr:twoCellAnchor editAs="oneCell">
    <xdr:from>
      <xdr:col>3</xdr:col>
      <xdr:colOff>0</xdr:colOff>
      <xdr:row>23</xdr:row>
      <xdr:rowOff>4536</xdr:rowOff>
    </xdr:from>
    <xdr:to>
      <xdr:col>6</xdr:col>
      <xdr:colOff>48051</xdr:colOff>
      <xdr:row>26</xdr:row>
      <xdr:rowOff>16008</xdr:rowOff>
    </xdr:to>
    <xdr:pic>
      <xdr:nvPicPr>
        <xdr:cNvPr id="33" name="図 32"/>
        <xdr:cNvPicPr>
          <a:picLocks noChangeAspect="1"/>
        </xdr:cNvPicPr>
      </xdr:nvPicPr>
      <xdr:blipFill>
        <a:blip xmlns:r="http://schemas.openxmlformats.org/officeDocument/2006/relationships" r:embed="rId9"/>
        <a:stretch>
          <a:fillRect/>
        </a:stretch>
      </xdr:blipFill>
      <xdr:spPr>
        <a:xfrm>
          <a:off x="3857625" y="5843361"/>
          <a:ext cx="533826" cy="497247"/>
        </a:xfrm>
        <a:prstGeom prst="rect">
          <a:avLst/>
        </a:prstGeom>
      </xdr:spPr>
    </xdr:pic>
    <xdr:clientData/>
  </xdr:twoCellAnchor>
  <xdr:twoCellAnchor editAs="oneCell">
    <xdr:from>
      <xdr:col>56</xdr:col>
      <xdr:colOff>158749</xdr:colOff>
      <xdr:row>27</xdr:row>
      <xdr:rowOff>99786</xdr:rowOff>
    </xdr:from>
    <xdr:to>
      <xdr:col>59</xdr:col>
      <xdr:colOff>206800</xdr:colOff>
      <xdr:row>30</xdr:row>
      <xdr:rowOff>111258</xdr:rowOff>
    </xdr:to>
    <xdr:pic>
      <xdr:nvPicPr>
        <xdr:cNvPr id="34" name="図 33"/>
        <xdr:cNvPicPr>
          <a:picLocks noChangeAspect="1"/>
        </xdr:cNvPicPr>
      </xdr:nvPicPr>
      <xdr:blipFill>
        <a:blip xmlns:r="http://schemas.openxmlformats.org/officeDocument/2006/relationships" r:embed="rId10"/>
        <a:stretch>
          <a:fillRect/>
        </a:stretch>
      </xdr:blipFill>
      <xdr:spPr>
        <a:xfrm>
          <a:off x="12598399" y="6586311"/>
          <a:ext cx="533826" cy="497247"/>
        </a:xfrm>
        <a:prstGeom prst="rect">
          <a:avLst/>
        </a:prstGeom>
      </xdr:spPr>
    </xdr:pic>
    <xdr:clientData/>
  </xdr:twoCellAnchor>
  <xdr:twoCellAnchor editAs="oneCell">
    <xdr:from>
      <xdr:col>3</xdr:col>
      <xdr:colOff>0</xdr:colOff>
      <xdr:row>31</xdr:row>
      <xdr:rowOff>68036</xdr:rowOff>
    </xdr:from>
    <xdr:to>
      <xdr:col>6</xdr:col>
      <xdr:colOff>48051</xdr:colOff>
      <xdr:row>34</xdr:row>
      <xdr:rowOff>85605</xdr:rowOff>
    </xdr:to>
    <xdr:pic>
      <xdr:nvPicPr>
        <xdr:cNvPr id="35" name="図 34"/>
        <xdr:cNvPicPr>
          <a:picLocks noChangeAspect="1"/>
        </xdr:cNvPicPr>
      </xdr:nvPicPr>
      <xdr:blipFill>
        <a:blip xmlns:r="http://schemas.openxmlformats.org/officeDocument/2006/relationships" r:embed="rId11"/>
        <a:stretch>
          <a:fillRect/>
        </a:stretch>
      </xdr:blipFill>
      <xdr:spPr>
        <a:xfrm>
          <a:off x="3857625" y="7202261"/>
          <a:ext cx="533826" cy="503344"/>
        </a:xfrm>
        <a:prstGeom prst="rect">
          <a:avLst/>
        </a:prstGeom>
      </xdr:spPr>
    </xdr:pic>
    <xdr:clientData/>
  </xdr:twoCellAnchor>
  <xdr:twoCellAnchor editAs="oneCell">
    <xdr:from>
      <xdr:col>72</xdr:col>
      <xdr:colOff>54428</xdr:colOff>
      <xdr:row>31</xdr:row>
      <xdr:rowOff>2269</xdr:rowOff>
    </xdr:from>
    <xdr:to>
      <xdr:col>75</xdr:col>
      <xdr:colOff>109901</xdr:colOff>
      <xdr:row>34</xdr:row>
      <xdr:rowOff>19838</xdr:rowOff>
    </xdr:to>
    <xdr:pic>
      <xdr:nvPicPr>
        <xdr:cNvPr id="36" name="図 35"/>
        <xdr:cNvPicPr>
          <a:picLocks noChangeAspect="1"/>
        </xdr:cNvPicPr>
      </xdr:nvPicPr>
      <xdr:blipFill>
        <a:blip xmlns:r="http://schemas.openxmlformats.org/officeDocument/2006/relationships" r:embed="rId12"/>
        <a:stretch>
          <a:fillRect/>
        </a:stretch>
      </xdr:blipFill>
      <xdr:spPr>
        <a:xfrm>
          <a:off x="15161078" y="7136494"/>
          <a:ext cx="541248" cy="503344"/>
        </a:xfrm>
        <a:prstGeom prst="rect">
          <a:avLst/>
        </a:prstGeom>
      </xdr:spPr>
    </xdr:pic>
    <xdr:clientData/>
  </xdr:twoCellAnchor>
  <xdr:twoCellAnchor editAs="oneCell">
    <xdr:from>
      <xdr:col>62</xdr:col>
      <xdr:colOff>43089</xdr:colOff>
      <xdr:row>53</xdr:row>
      <xdr:rowOff>61232</xdr:rowOff>
    </xdr:from>
    <xdr:to>
      <xdr:col>65</xdr:col>
      <xdr:colOff>85044</xdr:colOff>
      <xdr:row>56</xdr:row>
      <xdr:rowOff>66608</xdr:rowOff>
    </xdr:to>
    <xdr:pic>
      <xdr:nvPicPr>
        <xdr:cNvPr id="37" name="図 36"/>
        <xdr:cNvPicPr>
          <a:picLocks noChangeAspect="1"/>
        </xdr:cNvPicPr>
      </xdr:nvPicPr>
      <xdr:blipFill>
        <a:blip xmlns:r="http://schemas.openxmlformats.org/officeDocument/2006/relationships" r:embed="rId13"/>
        <a:stretch>
          <a:fillRect/>
        </a:stretch>
      </xdr:blipFill>
      <xdr:spPr>
        <a:xfrm>
          <a:off x="13530489" y="10757807"/>
          <a:ext cx="527730" cy="491151"/>
        </a:xfrm>
        <a:prstGeom prst="rect">
          <a:avLst/>
        </a:prstGeom>
      </xdr:spPr>
    </xdr:pic>
    <xdr:clientData/>
  </xdr:twoCellAnchor>
  <xdr:twoCellAnchor>
    <xdr:from>
      <xdr:col>0</xdr:col>
      <xdr:colOff>95250</xdr:colOff>
      <xdr:row>1</xdr:row>
      <xdr:rowOff>580570</xdr:rowOff>
    </xdr:from>
    <xdr:to>
      <xdr:col>1</xdr:col>
      <xdr:colOff>848178</xdr:colOff>
      <xdr:row>1</xdr:row>
      <xdr:rowOff>852713</xdr:rowOff>
    </xdr:to>
    <xdr:sp macro="" textlink="">
      <xdr:nvSpPr>
        <xdr:cNvPr id="38" name="正方形/長方形 37"/>
        <xdr:cNvSpPr/>
      </xdr:nvSpPr>
      <xdr:spPr>
        <a:xfrm>
          <a:off x="95250" y="1961695"/>
          <a:ext cx="914853" cy="27214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3206751</xdr:colOff>
      <xdr:row>78</xdr:row>
      <xdr:rowOff>136815</xdr:rowOff>
    </xdr:from>
    <xdr:to>
      <xdr:col>2</xdr:col>
      <xdr:colOff>79375</xdr:colOff>
      <xdr:row>81</xdr:row>
      <xdr:rowOff>49318</xdr:rowOff>
    </xdr:to>
    <xdr:pic>
      <xdr:nvPicPr>
        <xdr:cNvPr id="39" name="図 38"/>
        <xdr:cNvPicPr>
          <a:picLocks noChangeAspect="1"/>
        </xdr:cNvPicPr>
      </xdr:nvPicPr>
      <xdr:blipFill>
        <a:blip xmlns:r="http://schemas.openxmlformats.org/officeDocument/2006/relationships" r:embed="rId8"/>
        <a:stretch>
          <a:fillRect/>
        </a:stretch>
      </xdr:blipFill>
      <xdr:spPr>
        <a:xfrm>
          <a:off x="3368676" y="14967240"/>
          <a:ext cx="406399" cy="398278"/>
        </a:xfrm>
        <a:prstGeom prst="rect">
          <a:avLst/>
        </a:prstGeom>
      </xdr:spPr>
    </xdr:pic>
    <xdr:clientData/>
  </xdr:twoCellAnchor>
  <xdr:twoCellAnchor editAs="oneCell">
    <xdr:from>
      <xdr:col>2</xdr:col>
      <xdr:colOff>81642</xdr:colOff>
      <xdr:row>80</xdr:row>
      <xdr:rowOff>43223</xdr:rowOff>
    </xdr:from>
    <xdr:to>
      <xdr:col>8</xdr:col>
      <xdr:colOff>81643</xdr:colOff>
      <xdr:row>81</xdr:row>
      <xdr:rowOff>81643</xdr:rowOff>
    </xdr:to>
    <xdr:pic>
      <xdr:nvPicPr>
        <xdr:cNvPr id="40" name="図 39"/>
        <xdr:cNvPicPr>
          <a:picLocks noChangeAspect="1"/>
        </xdr:cNvPicPr>
      </xdr:nvPicPr>
      <xdr:blipFill rotWithShape="1">
        <a:blip xmlns:r="http://schemas.openxmlformats.org/officeDocument/2006/relationships" r:embed="rId14"/>
        <a:srcRect l="37604" t="45974" r="56821" b="51244"/>
        <a:stretch/>
      </xdr:blipFill>
      <xdr:spPr>
        <a:xfrm>
          <a:off x="3777342" y="15197498"/>
          <a:ext cx="971551" cy="200345"/>
        </a:xfrm>
        <a:prstGeom prst="rect">
          <a:avLst/>
        </a:prstGeom>
      </xdr:spPr>
    </xdr:pic>
    <xdr:clientData/>
  </xdr:twoCellAnchor>
  <xdr:twoCellAnchor>
    <xdr:from>
      <xdr:col>43</xdr:col>
      <xdr:colOff>149678</xdr:colOff>
      <xdr:row>20</xdr:row>
      <xdr:rowOff>40823</xdr:rowOff>
    </xdr:from>
    <xdr:to>
      <xdr:col>48</xdr:col>
      <xdr:colOff>136071</xdr:colOff>
      <xdr:row>24</xdr:row>
      <xdr:rowOff>54430</xdr:rowOff>
    </xdr:to>
    <xdr:sp macro="" textlink="">
      <xdr:nvSpPr>
        <xdr:cNvPr id="41" name="正方形/長方形 40"/>
        <xdr:cNvSpPr/>
      </xdr:nvSpPr>
      <xdr:spPr>
        <a:xfrm>
          <a:off x="10545535" y="5415644"/>
          <a:ext cx="802822" cy="666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a:t>
          </a:r>
        </a:p>
      </xdr:txBody>
    </xdr:sp>
    <xdr:clientData/>
  </xdr:twoCellAnchor>
  <xdr:twoCellAnchor>
    <xdr:from>
      <xdr:col>48</xdr:col>
      <xdr:colOff>103909</xdr:colOff>
      <xdr:row>20</xdr:row>
      <xdr:rowOff>0</xdr:rowOff>
    </xdr:from>
    <xdr:to>
      <xdr:col>53</xdr:col>
      <xdr:colOff>90302</xdr:colOff>
      <xdr:row>24</xdr:row>
      <xdr:rowOff>13607</xdr:rowOff>
    </xdr:to>
    <xdr:sp macro="" textlink="">
      <xdr:nvSpPr>
        <xdr:cNvPr id="42" name="正方形/長方形 41"/>
        <xdr:cNvSpPr/>
      </xdr:nvSpPr>
      <xdr:spPr>
        <a:xfrm>
          <a:off x="10962409" y="5247409"/>
          <a:ext cx="765711" cy="637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a:t>
          </a:r>
        </a:p>
      </xdr:txBody>
    </xdr:sp>
    <xdr:clientData/>
  </xdr:twoCellAnchor>
  <xdr:twoCellAnchor>
    <xdr:from>
      <xdr:col>46</xdr:col>
      <xdr:colOff>69272</xdr:colOff>
      <xdr:row>20</xdr:row>
      <xdr:rowOff>103910</xdr:rowOff>
    </xdr:from>
    <xdr:to>
      <xdr:col>48</xdr:col>
      <xdr:colOff>86847</xdr:colOff>
      <xdr:row>22</xdr:row>
      <xdr:rowOff>77351</xdr:rowOff>
    </xdr:to>
    <xdr:sp macro="" textlink="">
      <xdr:nvSpPr>
        <xdr:cNvPr id="43" name="テキスト ボックス 42"/>
        <xdr:cNvSpPr txBox="1"/>
      </xdr:nvSpPr>
      <xdr:spPr>
        <a:xfrm>
          <a:off x="10616045" y="5351319"/>
          <a:ext cx="329302" cy="285168"/>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ⅰ</a:t>
          </a:r>
          <a:endParaRPr kumimoji="1" lang="ja-JP" altLang="en-US" sz="1400" b="1"/>
        </a:p>
      </xdr:txBody>
    </xdr:sp>
    <xdr:clientData/>
  </xdr:twoCellAnchor>
  <xdr:twoCellAnchor>
    <xdr:from>
      <xdr:col>51</xdr:col>
      <xdr:colOff>34636</xdr:colOff>
      <xdr:row>20</xdr:row>
      <xdr:rowOff>103909</xdr:rowOff>
    </xdr:from>
    <xdr:to>
      <xdr:col>53</xdr:col>
      <xdr:colOff>65817</xdr:colOff>
      <xdr:row>22</xdr:row>
      <xdr:rowOff>65441</xdr:rowOff>
    </xdr:to>
    <xdr:sp macro="" textlink="">
      <xdr:nvSpPr>
        <xdr:cNvPr id="44" name="テキスト ボックス 43"/>
        <xdr:cNvSpPr txBox="1"/>
      </xdr:nvSpPr>
      <xdr:spPr>
        <a:xfrm>
          <a:off x="11360727" y="5351318"/>
          <a:ext cx="342908" cy="27325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en-US" altLang="ja-JP" sz="1400" b="1"/>
            <a:t>ⅱ</a:t>
          </a:r>
          <a:endParaRPr kumimoji="1" lang="ja-JP" altLang="en-US" sz="1400" b="1"/>
        </a:p>
      </xdr:txBody>
    </xdr:sp>
    <xdr:clientData/>
  </xdr:twoCellAnchor>
  <xdr:twoCellAnchor editAs="oneCell">
    <xdr:from>
      <xdr:col>70</xdr:col>
      <xdr:colOff>40822</xdr:colOff>
      <xdr:row>116</xdr:row>
      <xdr:rowOff>149678</xdr:rowOff>
    </xdr:from>
    <xdr:to>
      <xdr:col>103</xdr:col>
      <xdr:colOff>40822</xdr:colOff>
      <xdr:row>133</xdr:row>
      <xdr:rowOff>380344</xdr:rowOff>
    </xdr:to>
    <xdr:pic>
      <xdr:nvPicPr>
        <xdr:cNvPr id="50" name="図 49"/>
        <xdr:cNvPicPr>
          <a:picLocks noChangeAspect="1"/>
        </xdr:cNvPicPr>
      </xdr:nvPicPr>
      <xdr:blipFill rotWithShape="1">
        <a:blip xmlns:r="http://schemas.openxmlformats.org/officeDocument/2006/relationships" r:embed="rId15"/>
        <a:srcRect l="30627" t="47238" r="49733" b="11726"/>
        <a:stretch/>
      </xdr:blipFill>
      <xdr:spPr>
        <a:xfrm>
          <a:off x="14927036" y="21281571"/>
          <a:ext cx="5823857" cy="4965952"/>
        </a:xfrm>
        <a:prstGeom prst="rect">
          <a:avLst/>
        </a:prstGeom>
      </xdr:spPr>
    </xdr:pic>
    <xdr:clientData/>
  </xdr:twoCellAnchor>
  <xdr:twoCellAnchor>
    <xdr:from>
      <xdr:col>88</xdr:col>
      <xdr:colOff>122465</xdr:colOff>
      <xdr:row>127</xdr:row>
      <xdr:rowOff>13607</xdr:rowOff>
    </xdr:from>
    <xdr:to>
      <xdr:col>93</xdr:col>
      <xdr:colOff>1</xdr:colOff>
      <xdr:row>128</xdr:row>
      <xdr:rowOff>122464</xdr:rowOff>
    </xdr:to>
    <xdr:sp macro="" textlink="">
      <xdr:nvSpPr>
        <xdr:cNvPr id="49" name="左矢印 48"/>
        <xdr:cNvSpPr/>
      </xdr:nvSpPr>
      <xdr:spPr>
        <a:xfrm>
          <a:off x="17947822" y="23023286"/>
          <a:ext cx="1129393" cy="585107"/>
        </a:xfrm>
        <a:prstGeom prst="lef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GB246"/>
  <sheetViews>
    <sheetView showGridLines="0" tabSelected="1" zoomScale="70" zoomScaleNormal="70" workbookViewId="0">
      <selection activeCell="AT5" sqref="AT5:AV5"/>
    </sheetView>
  </sheetViews>
  <sheetFormatPr defaultColWidth="2.125" defaultRowHeight="18.75"/>
  <cols>
    <col min="1" max="43" width="2.125" style="1"/>
    <col min="44" max="44" width="2.125" style="1" customWidth="1"/>
    <col min="45" max="58" width="2.125" style="1"/>
    <col min="59" max="59" width="3.125" style="1" bestFit="1" customWidth="1"/>
    <col min="60" max="85" width="2.125" style="1"/>
    <col min="86" max="86" width="2.125" style="1" customWidth="1"/>
    <col min="87" max="90" width="2.125" style="1"/>
    <col min="91" max="91" width="7.875" style="3" customWidth="1"/>
    <col min="92" max="106" width="2.125" style="3"/>
    <col min="107" max="107" width="2.25" style="3" customWidth="1"/>
    <col min="108" max="108" width="1.875" style="3" customWidth="1"/>
    <col min="109" max="110" width="1.75" style="3" customWidth="1"/>
    <col min="111" max="115" width="2.125" style="3"/>
    <col min="116" max="116" width="4.25" style="3" bestFit="1" customWidth="1"/>
    <col min="117" max="117" width="6.375" style="3" bestFit="1" customWidth="1"/>
    <col min="118" max="118" width="7.5" style="3" bestFit="1" customWidth="1"/>
    <col min="119" max="119" width="6.75" style="3" bestFit="1" customWidth="1"/>
    <col min="120" max="126" width="3.75" style="3" hidden="1" customWidth="1"/>
    <col min="127" max="127" width="3.75" style="3" customWidth="1"/>
    <col min="128" max="161" width="2.125" style="3"/>
    <col min="162" max="162" width="11.375" style="3" bestFit="1" customWidth="1"/>
    <col min="163" max="172" width="2.125" style="3"/>
    <col min="173" max="173" width="13.75" style="3" bestFit="1" customWidth="1"/>
    <col min="174" max="16384" width="2.125" style="3"/>
  </cols>
  <sheetData>
    <row r="1" spans="3:174" ht="19.5" customHeight="1">
      <c r="C1" s="1" t="s">
        <v>0</v>
      </c>
      <c r="P1" s="179" t="str">
        <f>IF(OR($AO$5="",$AT$5="",$AY$5=""),"年月日を入力してください","")</f>
        <v/>
      </c>
      <c r="Q1" s="179"/>
      <c r="R1" s="179"/>
      <c r="S1" s="179"/>
      <c r="T1" s="179"/>
      <c r="U1" s="179"/>
      <c r="V1" s="179"/>
      <c r="W1" s="179"/>
      <c r="X1" s="179"/>
      <c r="Y1" s="179"/>
      <c r="Z1" s="179"/>
      <c r="AA1" s="179"/>
      <c r="AB1" s="179"/>
      <c r="AC1" s="179"/>
      <c r="AD1" s="179"/>
      <c r="AE1" s="179"/>
      <c r="AF1" s="179"/>
      <c r="CD1" s="2"/>
      <c r="CE1" s="2"/>
      <c r="CF1" s="2"/>
      <c r="CG1" s="2"/>
      <c r="CH1" s="2"/>
      <c r="CI1" s="2"/>
      <c r="CJ1" s="2"/>
      <c r="CK1" s="2"/>
      <c r="CM1" s="177" t="str">
        <f>IF(DO1&gt;0,"",IF(OR(RIGHT(I23,1)="K",RIGHT(I23,1)="ｋ",RIGHT(I23,1)="Ｋ",RIGHT(I23,1)="k"),"共同企業体名を入力してください",""))</f>
        <v/>
      </c>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1">
        <f>LEN(C3)</f>
        <v>0</v>
      </c>
    </row>
    <row r="2" spans="3:174" ht="12.95" customHeight="1">
      <c r="P2" s="179"/>
      <c r="Q2" s="179"/>
      <c r="R2" s="179"/>
      <c r="S2" s="179"/>
      <c r="T2" s="179"/>
      <c r="U2" s="179"/>
      <c r="V2" s="179"/>
      <c r="W2" s="179"/>
      <c r="X2" s="179"/>
      <c r="Y2" s="179"/>
      <c r="Z2" s="179"/>
      <c r="AA2" s="179"/>
      <c r="AB2" s="179"/>
      <c r="AC2" s="179"/>
      <c r="AD2" s="179"/>
      <c r="AE2" s="179"/>
      <c r="AF2" s="179"/>
      <c r="AG2" s="180" t="s">
        <v>1</v>
      </c>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I2" s="183" t="s">
        <v>2</v>
      </c>
      <c r="BJ2" s="183"/>
      <c r="BK2" s="183"/>
      <c r="BL2" s="183"/>
      <c r="BM2" s="183"/>
      <c r="BN2" s="183"/>
      <c r="BO2" s="183"/>
      <c r="BP2" s="183"/>
      <c r="BQ2" s="183"/>
      <c r="BR2" s="183"/>
      <c r="BS2" s="183"/>
      <c r="CM2" s="177" t="str">
        <f>IF(AND(DO1&gt;0,DO2=0),"共同企業体の工事でなければ削除してください","")</f>
        <v/>
      </c>
      <c r="CN2" s="177"/>
      <c r="CO2" s="177"/>
      <c r="CP2" s="177"/>
      <c r="CQ2" s="177"/>
      <c r="CR2" s="177"/>
      <c r="CS2" s="177"/>
      <c r="CT2" s="177"/>
      <c r="CU2" s="177"/>
      <c r="CV2" s="177"/>
      <c r="CW2" s="177"/>
      <c r="CX2" s="177"/>
      <c r="CY2" s="177"/>
      <c r="CZ2" s="177"/>
      <c r="DA2" s="177"/>
      <c r="DB2" s="177"/>
      <c r="DC2" s="177"/>
      <c r="DD2" s="177"/>
      <c r="DE2" s="177"/>
      <c r="DF2" s="177"/>
      <c r="DG2" s="177"/>
      <c r="DH2" s="177"/>
      <c r="DI2" s="177"/>
      <c r="DJ2" s="177"/>
      <c r="DK2" s="177"/>
      <c r="DL2" s="177"/>
      <c r="DM2" s="177"/>
      <c r="DN2" s="177"/>
      <c r="DO2" s="171">
        <f>LEN(C4)</f>
        <v>0</v>
      </c>
    </row>
    <row r="3" spans="3:174" ht="12.95" customHeight="1" thickBot="1">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I3" s="183"/>
      <c r="BJ3" s="183"/>
      <c r="BK3" s="183"/>
      <c r="BL3" s="183"/>
      <c r="BM3" s="183"/>
      <c r="BN3" s="183"/>
      <c r="BO3" s="183"/>
      <c r="BP3" s="183"/>
      <c r="BQ3" s="183"/>
      <c r="BR3" s="183"/>
      <c r="BS3" s="183"/>
      <c r="CD3" s="1" t="s">
        <v>3</v>
      </c>
      <c r="CM3" s="177"/>
      <c r="CN3" s="177"/>
      <c r="CO3" s="177"/>
      <c r="CP3" s="177"/>
      <c r="CQ3" s="177"/>
      <c r="CR3" s="177"/>
      <c r="CS3" s="177"/>
      <c r="CT3" s="177"/>
      <c r="CU3" s="177"/>
      <c r="CV3" s="177"/>
      <c r="CW3" s="177"/>
      <c r="CX3" s="177"/>
      <c r="CY3" s="177"/>
      <c r="CZ3" s="177"/>
      <c r="DA3" s="177"/>
      <c r="DB3" s="177"/>
      <c r="DC3" s="177"/>
      <c r="DD3" s="177"/>
      <c r="DE3" s="177"/>
      <c r="DF3" s="177"/>
      <c r="DG3" s="177"/>
      <c r="DH3" s="177"/>
      <c r="DI3" s="177"/>
      <c r="DJ3" s="177"/>
      <c r="DK3" s="177"/>
      <c r="DL3" s="177"/>
      <c r="DM3" s="177"/>
      <c r="DN3" s="177"/>
      <c r="DO3" s="170"/>
      <c r="DQ3" s="5" t="str">
        <f>+AT5&amp;DS3&amp;AY5</f>
        <v>10+15</v>
      </c>
      <c r="DR3" s="6"/>
      <c r="DS3" s="6" t="s">
        <v>4</v>
      </c>
      <c r="DT3" s="6"/>
      <c r="DU3" s="6"/>
      <c r="DV3" s="7"/>
      <c r="DW3" s="8"/>
    </row>
    <row r="4" spans="3:174" ht="12.95" customHeight="1" thickTop="1">
      <c r="C4" s="169" t="str">
        <f>IF(OR(RIGHT(I23,1)="K",RIGHT(I23,1)="ｋ",RIGHT(I23,1)="Ｋ",RIGHT(I23,1)="k"),"構成員代表者","")</f>
        <v/>
      </c>
      <c r="DQ4" s="7">
        <v>4</v>
      </c>
      <c r="DR4" s="8">
        <v>15</v>
      </c>
      <c r="DS4" s="8" t="str">
        <f>+DQ4&amp;$DS$3&amp;DR4</f>
        <v>4+15</v>
      </c>
      <c r="DT4" s="8"/>
      <c r="DU4" s="8">
        <f>IFERROR(MATCH(DQ3,DS4:DS19,0),0)</f>
        <v>9</v>
      </c>
      <c r="DV4" s="7"/>
      <c r="DW4" s="8"/>
    </row>
    <row r="5" spans="3:174" ht="12.95" customHeight="1">
      <c r="C5" s="9" t="s">
        <v>5</v>
      </c>
      <c r="D5" s="10"/>
      <c r="E5" s="10"/>
      <c r="F5" s="10"/>
      <c r="G5" s="10"/>
      <c r="H5" s="10"/>
      <c r="I5" s="10"/>
      <c r="J5" s="10"/>
      <c r="K5" s="10"/>
      <c r="L5" s="10"/>
      <c r="M5" s="10"/>
      <c r="N5" s="10"/>
      <c r="O5" s="10"/>
      <c r="P5" s="10"/>
      <c r="Q5" s="10"/>
      <c r="AG5" s="2"/>
      <c r="AH5" s="2"/>
      <c r="AI5" s="2"/>
      <c r="AJ5" s="2"/>
      <c r="AK5" s="174" t="s">
        <v>6</v>
      </c>
      <c r="AL5" s="174"/>
      <c r="AM5" s="174"/>
      <c r="AN5" s="174"/>
      <c r="AO5" s="184">
        <v>2023</v>
      </c>
      <c r="AP5" s="184"/>
      <c r="AQ5" s="184"/>
      <c r="AR5" s="174" t="s">
        <v>7</v>
      </c>
      <c r="AS5" s="174"/>
      <c r="AT5" s="184">
        <v>10</v>
      </c>
      <c r="AU5" s="184"/>
      <c r="AV5" s="184"/>
      <c r="AW5" s="174" t="s">
        <v>8</v>
      </c>
      <c r="AX5" s="174"/>
      <c r="AY5" s="184">
        <v>15</v>
      </c>
      <c r="AZ5" s="184"/>
      <c r="BA5" s="184"/>
      <c r="BB5" s="174" t="s">
        <v>9</v>
      </c>
      <c r="BC5" s="174"/>
      <c r="BE5" s="2"/>
      <c r="BF5" s="2"/>
      <c r="BG5" s="2"/>
      <c r="BH5" s="175" t="str">
        <f>IF($DU$20=0,"通常月は15日、決算月は15日と末日","")</f>
        <v/>
      </c>
      <c r="BI5" s="175"/>
      <c r="BJ5" s="175"/>
      <c r="BK5" s="175"/>
      <c r="BL5" s="175"/>
      <c r="BM5" s="175"/>
      <c r="BN5" s="175"/>
      <c r="BO5" s="175"/>
      <c r="BP5" s="175"/>
      <c r="BQ5" s="175"/>
      <c r="BR5" s="175"/>
      <c r="BS5" s="175"/>
      <c r="BT5" s="175"/>
      <c r="BU5" s="175"/>
      <c r="BV5" s="175"/>
      <c r="BW5" s="175"/>
      <c r="BX5" s="175"/>
      <c r="BY5" s="175"/>
      <c r="BZ5" s="175"/>
      <c r="CA5" s="175"/>
      <c r="CB5" s="175"/>
      <c r="CC5" s="175"/>
      <c r="CD5" s="175"/>
      <c r="CE5" s="11"/>
      <c r="CF5" s="11"/>
      <c r="CG5" s="11"/>
      <c r="CH5" s="11"/>
      <c r="CI5" s="11"/>
      <c r="CJ5" s="11"/>
      <c r="DQ5" s="7">
        <v>5</v>
      </c>
      <c r="DR5" s="8">
        <v>15</v>
      </c>
      <c r="DS5" s="8" t="str">
        <f t="shared" ref="DS5:DS19" si="0">+DQ5&amp;$DS$3&amp;DR5</f>
        <v>5+15</v>
      </c>
      <c r="DT5" s="8"/>
      <c r="DU5" s="8"/>
      <c r="DV5" s="7"/>
      <c r="DW5" s="8"/>
    </row>
    <row r="6" spans="3:174" ht="12.95" customHeight="1" thickBot="1">
      <c r="BH6" s="175"/>
      <c r="BI6" s="175"/>
      <c r="BJ6" s="175"/>
      <c r="BK6" s="175"/>
      <c r="BL6" s="175"/>
      <c r="BM6" s="175"/>
      <c r="BN6" s="175"/>
      <c r="BO6" s="175"/>
      <c r="BP6" s="175"/>
      <c r="BQ6" s="175"/>
      <c r="BR6" s="175"/>
      <c r="BS6" s="175"/>
      <c r="BT6" s="175"/>
      <c r="BU6" s="175"/>
      <c r="BV6" s="175"/>
      <c r="BW6" s="175"/>
      <c r="BX6" s="175"/>
      <c r="BY6" s="175"/>
      <c r="BZ6" s="175"/>
      <c r="CA6" s="175"/>
      <c r="CB6" s="175"/>
      <c r="CC6" s="175"/>
      <c r="CD6" s="175"/>
      <c r="CE6" s="11"/>
      <c r="CF6" s="11"/>
      <c r="CG6" s="11"/>
      <c r="CH6" s="11"/>
      <c r="CI6" s="11"/>
      <c r="CJ6" s="11"/>
      <c r="DQ6" s="7">
        <v>6</v>
      </c>
      <c r="DR6" s="8">
        <v>15</v>
      </c>
      <c r="DS6" s="8" t="str">
        <f t="shared" si="0"/>
        <v>6+15</v>
      </c>
      <c r="DT6" s="8"/>
      <c r="DU6" s="8"/>
      <c r="DV6" s="7"/>
      <c r="DW6" s="8"/>
    </row>
    <row r="7" spans="3:174" ht="12.95" customHeight="1">
      <c r="C7" s="12" t="s">
        <v>10</v>
      </c>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4"/>
      <c r="AK7" s="176" t="s">
        <v>11</v>
      </c>
      <c r="AL7" s="176"/>
      <c r="AM7" s="176"/>
      <c r="AN7" s="176"/>
      <c r="AO7" s="176"/>
      <c r="AP7" s="176"/>
      <c r="AQ7" s="176"/>
      <c r="AR7" s="176"/>
      <c r="AS7" s="176"/>
      <c r="AT7" s="176"/>
      <c r="AU7" s="176"/>
      <c r="AV7" s="176"/>
      <c r="AW7" s="176"/>
      <c r="AX7" s="176"/>
      <c r="AY7" s="176"/>
      <c r="AZ7" s="176"/>
      <c r="BA7" s="176"/>
      <c r="BB7" s="176"/>
      <c r="BC7" s="176"/>
      <c r="BJ7" s="15"/>
      <c r="BK7" s="15"/>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M7" s="177" t="str">
        <f>IF(BV9="","登録番号を入力　登録番号していない場合は「登録なし」と入力","")</f>
        <v>登録番号を入力　登録番号していない場合は「登録なし」と入力</v>
      </c>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Q7" s="7">
        <v>6</v>
      </c>
      <c r="DR7" s="8">
        <v>30</v>
      </c>
      <c r="DS7" s="8" t="str">
        <f t="shared" si="0"/>
        <v>6+30</v>
      </c>
      <c r="DT7" s="8"/>
      <c r="DU7" s="8"/>
      <c r="DV7" s="7"/>
      <c r="DW7" s="8"/>
    </row>
    <row r="8" spans="3:174" ht="12.95" customHeight="1" thickBot="1">
      <c r="C8" s="16"/>
      <c r="D8" s="176" t="s">
        <v>12</v>
      </c>
      <c r="E8" s="176"/>
      <c r="H8" s="178"/>
      <c r="I8" s="178"/>
      <c r="J8" s="178"/>
      <c r="K8" s="178"/>
      <c r="L8" s="178"/>
      <c r="M8" s="178"/>
      <c r="N8" s="17"/>
      <c r="O8" s="17"/>
      <c r="P8" s="17"/>
      <c r="Q8" s="17"/>
      <c r="R8" s="17"/>
      <c r="S8" s="17"/>
      <c r="T8" s="17"/>
      <c r="U8" s="11"/>
      <c r="V8" s="11"/>
      <c r="W8" s="11"/>
      <c r="X8" s="11"/>
      <c r="Y8" s="11"/>
      <c r="Z8" s="11"/>
      <c r="AA8" s="11"/>
      <c r="AB8" s="11"/>
      <c r="AC8" s="11"/>
      <c r="AD8" s="11"/>
      <c r="AE8" s="18"/>
      <c r="BG8" s="19" t="s">
        <v>14</v>
      </c>
      <c r="BJ8" s="15"/>
      <c r="BK8" s="15"/>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Q8" s="7">
        <v>7</v>
      </c>
      <c r="DR8" s="8">
        <v>15</v>
      </c>
      <c r="DS8" s="8" t="str">
        <f t="shared" si="0"/>
        <v>7+15</v>
      </c>
      <c r="DT8" s="8"/>
      <c r="DU8" s="8"/>
      <c r="DV8" s="7"/>
      <c r="DW8" s="8"/>
    </row>
    <row r="9" spans="3:174" ht="12.95" customHeight="1">
      <c r="C9" s="16" t="s">
        <v>15</v>
      </c>
      <c r="E9" s="11"/>
      <c r="F9" s="20"/>
      <c r="G9" s="20"/>
      <c r="H9" s="226"/>
      <c r="I9" s="226"/>
      <c r="J9" s="226"/>
      <c r="K9" s="226"/>
      <c r="L9" s="226"/>
      <c r="M9" s="226"/>
      <c r="N9" s="226"/>
      <c r="O9" s="226"/>
      <c r="P9" s="226"/>
      <c r="Q9" s="226"/>
      <c r="R9" s="226"/>
      <c r="S9" s="226"/>
      <c r="T9" s="226"/>
      <c r="U9" s="226"/>
      <c r="V9" s="226"/>
      <c r="W9" s="226"/>
      <c r="X9" s="226"/>
      <c r="Y9" s="226"/>
      <c r="Z9" s="226"/>
      <c r="AA9" s="226"/>
      <c r="AB9" s="226"/>
      <c r="AC9" s="226"/>
      <c r="AD9" s="226"/>
      <c r="AE9" s="227"/>
      <c r="AG9" s="189" t="s">
        <v>17</v>
      </c>
      <c r="AH9" s="190"/>
      <c r="AI9" s="190"/>
      <c r="AJ9" s="190"/>
      <c r="AK9" s="190"/>
      <c r="AL9" s="190"/>
      <c r="AM9" s="190"/>
      <c r="AN9" s="191"/>
      <c r="AO9" s="205" t="str">
        <f>IF(AT47&gt;0,AT51,"")</f>
        <v/>
      </c>
      <c r="AP9" s="206"/>
      <c r="AQ9" s="206"/>
      <c r="AR9" s="206"/>
      <c r="AS9" s="206"/>
      <c r="AT9" s="206"/>
      <c r="AU9" s="206"/>
      <c r="AV9" s="206"/>
      <c r="AW9" s="206"/>
      <c r="AX9" s="206"/>
      <c r="AY9" s="206"/>
      <c r="AZ9" s="206"/>
      <c r="BA9" s="206"/>
      <c r="BB9" s="206"/>
      <c r="BC9" s="206"/>
      <c r="BD9" s="206"/>
      <c r="BE9" s="206"/>
      <c r="BF9" s="206"/>
      <c r="BG9" s="207"/>
      <c r="BI9" s="214" t="s">
        <v>18</v>
      </c>
      <c r="BJ9" s="215"/>
      <c r="BK9" s="215"/>
      <c r="BL9" s="215"/>
      <c r="BM9" s="215"/>
      <c r="BN9" s="215"/>
      <c r="BO9" s="215"/>
      <c r="BP9" s="216"/>
      <c r="BQ9" s="220"/>
      <c r="BR9" s="215"/>
      <c r="BS9" s="215"/>
      <c r="BT9" s="222" t="s">
        <v>19</v>
      </c>
      <c r="BU9" s="222"/>
      <c r="BV9" s="224"/>
      <c r="BW9" s="224"/>
      <c r="BX9" s="224"/>
      <c r="BY9" s="224"/>
      <c r="BZ9" s="224"/>
      <c r="CA9" s="224"/>
      <c r="CB9" s="224"/>
      <c r="CC9" s="224"/>
      <c r="CD9" s="224"/>
      <c r="CE9" s="224"/>
      <c r="CF9" s="224"/>
      <c r="CG9" s="224"/>
      <c r="CH9" s="224"/>
      <c r="CI9" s="224"/>
      <c r="CJ9" s="224"/>
      <c r="CK9" s="21"/>
      <c r="CM9" s="175" t="str">
        <f>IF(BV9="","",IF(OR(BV9="登録なし",LEN(BV9)=13),"","登録番号が13ケタではありません"))</f>
        <v/>
      </c>
      <c r="CN9" s="175"/>
      <c r="CO9" s="175"/>
      <c r="CP9" s="175"/>
      <c r="CQ9" s="175"/>
      <c r="CR9" s="175"/>
      <c r="CS9" s="175"/>
      <c r="CT9" s="175"/>
      <c r="CU9" s="175"/>
      <c r="CV9" s="175"/>
      <c r="CW9" s="175"/>
      <c r="CX9" s="175"/>
      <c r="CY9" s="175"/>
      <c r="CZ9" s="175"/>
      <c r="DA9" s="175"/>
      <c r="DB9" s="175"/>
      <c r="DC9" s="175"/>
      <c r="DD9" s="175"/>
      <c r="DE9" s="175"/>
      <c r="DQ9" s="7">
        <v>8</v>
      </c>
      <c r="DR9" s="8">
        <v>15</v>
      </c>
      <c r="DS9" s="8" t="str">
        <f t="shared" si="0"/>
        <v>8+15</v>
      </c>
      <c r="DT9" s="8"/>
      <c r="DU9" s="8"/>
      <c r="DV9" s="7"/>
      <c r="DW9" s="8"/>
    </row>
    <row r="10" spans="3:174" ht="12.95" customHeight="1" thickBot="1">
      <c r="C10" s="16"/>
      <c r="D10" s="186" t="s">
        <v>21</v>
      </c>
      <c r="E10" s="186"/>
      <c r="F10" s="186"/>
      <c r="G10" s="186"/>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8"/>
      <c r="AG10" s="192"/>
      <c r="AH10" s="176"/>
      <c r="AI10" s="176"/>
      <c r="AJ10" s="176"/>
      <c r="AK10" s="176"/>
      <c r="AL10" s="176"/>
      <c r="AM10" s="176"/>
      <c r="AN10" s="193"/>
      <c r="AO10" s="208"/>
      <c r="AP10" s="209"/>
      <c r="AQ10" s="209"/>
      <c r="AR10" s="209"/>
      <c r="AS10" s="209"/>
      <c r="AT10" s="209"/>
      <c r="AU10" s="209"/>
      <c r="AV10" s="209"/>
      <c r="AW10" s="209"/>
      <c r="AX10" s="209"/>
      <c r="AY10" s="209"/>
      <c r="AZ10" s="209"/>
      <c r="BA10" s="209"/>
      <c r="BB10" s="209"/>
      <c r="BC10" s="209"/>
      <c r="BD10" s="209"/>
      <c r="BE10" s="209"/>
      <c r="BF10" s="209"/>
      <c r="BG10" s="210"/>
      <c r="BI10" s="217"/>
      <c r="BJ10" s="218"/>
      <c r="BK10" s="218"/>
      <c r="BL10" s="218"/>
      <c r="BM10" s="218"/>
      <c r="BN10" s="218"/>
      <c r="BO10" s="218"/>
      <c r="BP10" s="219"/>
      <c r="BQ10" s="221"/>
      <c r="BR10" s="218"/>
      <c r="BS10" s="218"/>
      <c r="BT10" s="223"/>
      <c r="BU10" s="223"/>
      <c r="BV10" s="225"/>
      <c r="BW10" s="225"/>
      <c r="BX10" s="225"/>
      <c r="BY10" s="225"/>
      <c r="BZ10" s="225"/>
      <c r="CA10" s="225"/>
      <c r="CB10" s="225"/>
      <c r="CC10" s="225"/>
      <c r="CD10" s="225"/>
      <c r="CE10" s="225"/>
      <c r="CF10" s="225"/>
      <c r="CG10" s="225"/>
      <c r="CH10" s="225"/>
      <c r="CI10" s="225"/>
      <c r="CJ10" s="225"/>
      <c r="CK10" s="22"/>
      <c r="CM10" s="175"/>
      <c r="CN10" s="175"/>
      <c r="CO10" s="175"/>
      <c r="CP10" s="175"/>
      <c r="CQ10" s="175"/>
      <c r="CR10" s="175"/>
      <c r="CS10" s="175"/>
      <c r="CT10" s="175"/>
      <c r="CU10" s="175"/>
      <c r="CV10" s="175"/>
      <c r="CW10" s="175"/>
      <c r="CX10" s="175"/>
      <c r="CY10" s="175"/>
      <c r="CZ10" s="175"/>
      <c r="DA10" s="175"/>
      <c r="DB10" s="175"/>
      <c r="DC10" s="175"/>
      <c r="DD10" s="175"/>
      <c r="DE10" s="175"/>
      <c r="DQ10" s="7">
        <v>9</v>
      </c>
      <c r="DR10" s="8">
        <v>15</v>
      </c>
      <c r="DS10" s="8" t="str">
        <f t="shared" si="0"/>
        <v>9+15</v>
      </c>
      <c r="DT10" s="8"/>
      <c r="DU10" s="8"/>
      <c r="DV10" s="7"/>
      <c r="DW10" s="8"/>
    </row>
    <row r="11" spans="3:174" ht="12.95" customHeight="1">
      <c r="C11" s="16"/>
      <c r="D11" s="11"/>
      <c r="E11" s="11"/>
      <c r="F11" s="20"/>
      <c r="G11" s="20"/>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8"/>
      <c r="AG11" s="202"/>
      <c r="AH11" s="203"/>
      <c r="AI11" s="203"/>
      <c r="AJ11" s="203"/>
      <c r="AK11" s="203"/>
      <c r="AL11" s="203"/>
      <c r="AM11" s="203"/>
      <c r="AN11" s="204"/>
      <c r="AO11" s="211"/>
      <c r="AP11" s="212"/>
      <c r="AQ11" s="212"/>
      <c r="AR11" s="212"/>
      <c r="AS11" s="212"/>
      <c r="AT11" s="212"/>
      <c r="AU11" s="212"/>
      <c r="AV11" s="212"/>
      <c r="AW11" s="212"/>
      <c r="AX11" s="212"/>
      <c r="AY11" s="212"/>
      <c r="AZ11" s="212"/>
      <c r="BA11" s="212"/>
      <c r="BB11" s="212"/>
      <c r="BC11" s="212"/>
      <c r="BD11" s="212"/>
      <c r="BE11" s="212"/>
      <c r="BF11" s="212"/>
      <c r="BG11" s="213"/>
      <c r="CM11" s="175" t="str">
        <f>IF(AY12="","",IF(AY15&lt;0,"出来高累計又は出来高(B)の金額が前回より不足しています",""))</f>
        <v/>
      </c>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Q11" s="7">
        <v>9</v>
      </c>
      <c r="DR11" s="8">
        <v>30</v>
      </c>
      <c r="DS11" s="8" t="str">
        <f t="shared" si="0"/>
        <v>9+30</v>
      </c>
      <c r="DT11" s="8"/>
      <c r="DU11" s="8"/>
      <c r="DV11" s="7"/>
      <c r="DW11" s="8"/>
    </row>
    <row r="12" spans="3:174" ht="12.95" customHeight="1">
      <c r="C12" s="16"/>
      <c r="D12" s="11"/>
      <c r="E12" s="11"/>
      <c r="F12" s="20"/>
      <c r="G12" s="20"/>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8"/>
      <c r="AG12" s="189" t="s">
        <v>23</v>
      </c>
      <c r="AH12" s="190"/>
      <c r="AI12" s="190"/>
      <c r="AJ12" s="190"/>
      <c r="AK12" s="190"/>
      <c r="AL12" s="190"/>
      <c r="AM12" s="190"/>
      <c r="AN12" s="191"/>
      <c r="AO12" s="189"/>
      <c r="AP12" s="190"/>
      <c r="AQ12" s="190"/>
      <c r="AR12" s="190"/>
      <c r="AS12" s="190"/>
      <c r="AT12" s="190"/>
      <c r="AU12" s="190"/>
      <c r="AV12" s="190"/>
      <c r="AW12" s="190"/>
      <c r="AX12" s="190"/>
      <c r="AY12" s="196"/>
      <c r="AZ12" s="196"/>
      <c r="BA12" s="196"/>
      <c r="BB12" s="196"/>
      <c r="BC12" s="196"/>
      <c r="BD12" s="196"/>
      <c r="BE12" s="196"/>
      <c r="BF12" s="196"/>
      <c r="BG12" s="197"/>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Q12" s="7">
        <v>10</v>
      </c>
      <c r="DR12" s="8">
        <v>15</v>
      </c>
      <c r="DS12" s="8" t="str">
        <f t="shared" si="0"/>
        <v>10+15</v>
      </c>
      <c r="DT12" s="8"/>
      <c r="DU12" s="8"/>
      <c r="DV12" s="7"/>
      <c r="DW12" s="8"/>
      <c r="EY12" s="244"/>
      <c r="EZ12" s="244"/>
      <c r="FA12" s="244"/>
      <c r="FB12" s="244"/>
      <c r="FC12" s="244"/>
      <c r="FD12" s="244"/>
      <c r="FE12" s="244"/>
      <c r="FF12" s="244"/>
      <c r="FG12" s="244"/>
      <c r="FH12" s="244"/>
      <c r="FI12" s="244"/>
      <c r="FJ12" s="244"/>
      <c r="FK12" s="244"/>
      <c r="FL12" s="244"/>
      <c r="FM12" s="244"/>
      <c r="FN12" s="244"/>
      <c r="FO12" s="244"/>
      <c r="FP12" s="244"/>
      <c r="FQ12" s="244"/>
      <c r="FR12" s="244"/>
    </row>
    <row r="13" spans="3:174" ht="12.95" customHeight="1" thickBot="1">
      <c r="C13" s="16"/>
      <c r="D13" s="11"/>
      <c r="E13" s="11"/>
      <c r="F13" s="20"/>
      <c r="G13" s="20"/>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8"/>
      <c r="AG13" s="192"/>
      <c r="AH13" s="176"/>
      <c r="AI13" s="176"/>
      <c r="AJ13" s="176"/>
      <c r="AK13" s="176"/>
      <c r="AL13" s="176"/>
      <c r="AM13" s="176"/>
      <c r="AN13" s="193"/>
      <c r="AO13" s="192"/>
      <c r="AP13" s="176"/>
      <c r="AQ13" s="176"/>
      <c r="AR13" s="176"/>
      <c r="AS13" s="176"/>
      <c r="AT13" s="176"/>
      <c r="AU13" s="176"/>
      <c r="AV13" s="176"/>
      <c r="AW13" s="176"/>
      <c r="AX13" s="176"/>
      <c r="AY13" s="198"/>
      <c r="AZ13" s="198"/>
      <c r="BA13" s="198"/>
      <c r="BB13" s="198"/>
      <c r="BC13" s="198"/>
      <c r="BD13" s="198"/>
      <c r="BE13" s="198"/>
      <c r="BF13" s="198"/>
      <c r="BG13" s="199"/>
      <c r="BI13" s="1" t="s">
        <v>24</v>
      </c>
      <c r="BJ13" s="15"/>
      <c r="BK13" s="15"/>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DQ13" s="7">
        <v>11</v>
      </c>
      <c r="DR13" s="8">
        <v>15</v>
      </c>
      <c r="DS13" s="8" t="str">
        <f t="shared" si="0"/>
        <v>11+15</v>
      </c>
      <c r="DT13" s="8"/>
      <c r="DU13" s="8"/>
      <c r="DV13" s="7"/>
      <c r="DW13" s="8"/>
      <c r="EY13" s="244"/>
      <c r="EZ13" s="244"/>
      <c r="FA13" s="244"/>
      <c r="FB13" s="244"/>
      <c r="FC13" s="244"/>
      <c r="FD13" s="244"/>
      <c r="FE13" s="244"/>
      <c r="FF13" s="244"/>
      <c r="FG13" s="244"/>
      <c r="FH13" s="244"/>
      <c r="FI13" s="244"/>
      <c r="FJ13" s="244"/>
      <c r="FK13" s="244"/>
      <c r="FL13" s="244"/>
      <c r="FM13" s="244"/>
      <c r="FN13" s="244"/>
      <c r="FO13" s="244"/>
      <c r="FP13" s="244"/>
      <c r="FQ13" s="244"/>
      <c r="FR13" s="244"/>
    </row>
    <row r="14" spans="3:174" ht="12.95" customHeight="1" thickBot="1">
      <c r="C14" s="16" t="s">
        <v>15</v>
      </c>
      <c r="E14" s="11"/>
      <c r="F14" s="20"/>
      <c r="G14" s="20"/>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7"/>
      <c r="AG14" s="192"/>
      <c r="AH14" s="176"/>
      <c r="AI14" s="176"/>
      <c r="AJ14" s="176"/>
      <c r="AK14" s="176"/>
      <c r="AL14" s="176"/>
      <c r="AM14" s="176"/>
      <c r="AN14" s="193"/>
      <c r="AO14" s="194"/>
      <c r="AP14" s="195"/>
      <c r="AQ14" s="195"/>
      <c r="AR14" s="195"/>
      <c r="AS14" s="195"/>
      <c r="AT14" s="195"/>
      <c r="AU14" s="195"/>
      <c r="AV14" s="195"/>
      <c r="AW14" s="195"/>
      <c r="AX14" s="195"/>
      <c r="AY14" s="200"/>
      <c r="AZ14" s="200"/>
      <c r="BA14" s="200"/>
      <c r="BB14" s="200"/>
      <c r="BC14" s="200"/>
      <c r="BD14" s="200"/>
      <c r="BE14" s="200"/>
      <c r="BF14" s="200"/>
      <c r="BG14" s="201"/>
      <c r="BI14" s="245" t="s">
        <v>25</v>
      </c>
      <c r="BJ14" s="234"/>
      <c r="BK14" s="234"/>
      <c r="BL14" s="246"/>
      <c r="BM14" s="248"/>
      <c r="BN14" s="249"/>
      <c r="BO14" s="249"/>
      <c r="BP14" s="249"/>
      <c r="BQ14" s="249"/>
      <c r="BR14" s="249"/>
      <c r="BS14" s="249"/>
      <c r="BT14" s="249"/>
      <c r="BU14" s="249"/>
      <c r="BV14" s="249"/>
      <c r="BW14" s="249"/>
      <c r="BX14" s="254" t="s">
        <v>27</v>
      </c>
      <c r="BY14" s="255"/>
      <c r="BZ14" s="255"/>
      <c r="CA14" s="256"/>
      <c r="CB14" s="248"/>
      <c r="CC14" s="249"/>
      <c r="CD14" s="249"/>
      <c r="CE14" s="249"/>
      <c r="CF14" s="249"/>
      <c r="CG14" s="249"/>
      <c r="CH14" s="249"/>
      <c r="CI14" s="249"/>
      <c r="CJ14" s="249"/>
      <c r="CK14" s="263"/>
      <c r="CM14" s="266" t="str">
        <f>IF(OR(BM14="",BM17="",CB14="",CB17=""),"登録取引銀行の情報は全て入力してください","")</f>
        <v>登録取引銀行の情報は全て入力してください</v>
      </c>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Q14" s="7">
        <v>12</v>
      </c>
      <c r="DR14" s="8">
        <v>15</v>
      </c>
      <c r="DS14" s="8" t="str">
        <f t="shared" si="0"/>
        <v>12+15</v>
      </c>
      <c r="DT14" s="8"/>
      <c r="DU14" s="8"/>
      <c r="DV14" s="7"/>
      <c r="DW14" s="8"/>
      <c r="EY14" s="244"/>
      <c r="EZ14" s="244"/>
      <c r="FA14" s="244"/>
      <c r="FB14" s="244"/>
      <c r="FC14" s="244"/>
      <c r="FD14" s="244"/>
      <c r="FE14" s="244"/>
      <c r="FF14" s="244"/>
      <c r="FG14" s="244"/>
      <c r="FH14" s="244"/>
      <c r="FI14" s="244"/>
      <c r="FJ14" s="244"/>
      <c r="FK14" s="244"/>
      <c r="FL14" s="244"/>
      <c r="FM14" s="244"/>
      <c r="FN14" s="244"/>
      <c r="FO14" s="244"/>
      <c r="FP14" s="244"/>
      <c r="FQ14" s="244"/>
      <c r="FR14" s="244"/>
    </row>
    <row r="15" spans="3:174" ht="12.95" customHeight="1">
      <c r="C15" s="16"/>
      <c r="D15" s="186" t="s">
        <v>28</v>
      </c>
      <c r="E15" s="186"/>
      <c r="F15" s="186"/>
      <c r="G15" s="186"/>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9"/>
      <c r="AG15" s="214" t="s">
        <v>29</v>
      </c>
      <c r="AH15" s="215"/>
      <c r="AI15" s="215"/>
      <c r="AJ15" s="215"/>
      <c r="AK15" s="215"/>
      <c r="AL15" s="215"/>
      <c r="AM15" s="215"/>
      <c r="AN15" s="216"/>
      <c r="AO15" s="233"/>
      <c r="AP15" s="234"/>
      <c r="AQ15" s="234"/>
      <c r="AR15" s="234"/>
      <c r="AS15" s="234"/>
      <c r="AT15" s="234"/>
      <c r="AU15" s="234"/>
      <c r="AV15" s="234"/>
      <c r="AW15" s="234"/>
      <c r="AX15" s="234"/>
      <c r="AY15" s="235" t="str">
        <f>IF(AND(BT33="",BT35="",BT37="",BT39="",BT41="",BT43="",BT45=""),"",IFERROR(IF(CC53="",CC51-AY12,IF(SUM(CC33:CK46)&gt;0,CC53-AY12,"")),""))</f>
        <v/>
      </c>
      <c r="AZ15" s="235"/>
      <c r="BA15" s="235"/>
      <c r="BB15" s="235"/>
      <c r="BC15" s="235"/>
      <c r="BD15" s="235"/>
      <c r="BE15" s="235"/>
      <c r="BF15" s="235"/>
      <c r="BG15" s="236"/>
      <c r="BI15" s="241"/>
      <c r="BJ15" s="176"/>
      <c r="BK15" s="176"/>
      <c r="BL15" s="193"/>
      <c r="BM15" s="250"/>
      <c r="BN15" s="251"/>
      <c r="BO15" s="251"/>
      <c r="BP15" s="251"/>
      <c r="BQ15" s="251"/>
      <c r="BR15" s="251"/>
      <c r="BS15" s="251"/>
      <c r="BT15" s="251"/>
      <c r="BU15" s="251"/>
      <c r="BV15" s="251"/>
      <c r="BW15" s="251"/>
      <c r="BX15" s="257"/>
      <c r="BY15" s="258"/>
      <c r="BZ15" s="258"/>
      <c r="CA15" s="259"/>
      <c r="CB15" s="250"/>
      <c r="CC15" s="251"/>
      <c r="CD15" s="251"/>
      <c r="CE15" s="251"/>
      <c r="CF15" s="251"/>
      <c r="CG15" s="251"/>
      <c r="CH15" s="251"/>
      <c r="CI15" s="251"/>
      <c r="CJ15" s="251"/>
      <c r="CK15" s="264"/>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Q15" s="7">
        <v>12</v>
      </c>
      <c r="DR15" s="8">
        <v>31</v>
      </c>
      <c r="DS15" s="8" t="str">
        <f t="shared" si="0"/>
        <v>12+31</v>
      </c>
      <c r="DT15" s="8"/>
      <c r="DU15" s="8"/>
      <c r="DV15" s="7"/>
      <c r="DW15" s="8"/>
    </row>
    <row r="16" spans="3:174" ht="12.95" customHeight="1">
      <c r="C16" s="16"/>
      <c r="D16" s="11"/>
      <c r="E16" s="11"/>
      <c r="F16" s="11"/>
      <c r="G16" s="11"/>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9"/>
      <c r="AG16" s="230"/>
      <c r="AH16" s="231"/>
      <c r="AI16" s="231"/>
      <c r="AJ16" s="231"/>
      <c r="AK16" s="231"/>
      <c r="AL16" s="231"/>
      <c r="AM16" s="231"/>
      <c r="AN16" s="232"/>
      <c r="AO16" s="192"/>
      <c r="AP16" s="176"/>
      <c r="AQ16" s="176"/>
      <c r="AR16" s="176"/>
      <c r="AS16" s="176"/>
      <c r="AT16" s="176"/>
      <c r="AU16" s="176"/>
      <c r="AV16" s="176"/>
      <c r="AW16" s="176"/>
      <c r="AX16" s="176"/>
      <c r="AY16" s="209"/>
      <c r="AZ16" s="209"/>
      <c r="BA16" s="209"/>
      <c r="BB16" s="209"/>
      <c r="BC16" s="209"/>
      <c r="BD16" s="209"/>
      <c r="BE16" s="209"/>
      <c r="BF16" s="209"/>
      <c r="BG16" s="237"/>
      <c r="BI16" s="247"/>
      <c r="BJ16" s="203"/>
      <c r="BK16" s="203"/>
      <c r="BL16" s="204"/>
      <c r="BM16" s="252"/>
      <c r="BN16" s="253"/>
      <c r="BO16" s="253"/>
      <c r="BP16" s="253"/>
      <c r="BQ16" s="253"/>
      <c r="BR16" s="253"/>
      <c r="BS16" s="253"/>
      <c r="BT16" s="253"/>
      <c r="BU16" s="253"/>
      <c r="BV16" s="253"/>
      <c r="BW16" s="253"/>
      <c r="BX16" s="260"/>
      <c r="BY16" s="261"/>
      <c r="BZ16" s="261"/>
      <c r="CA16" s="262"/>
      <c r="CB16" s="252"/>
      <c r="CC16" s="253"/>
      <c r="CD16" s="253"/>
      <c r="CE16" s="253"/>
      <c r="CF16" s="253"/>
      <c r="CG16" s="253"/>
      <c r="CH16" s="253"/>
      <c r="CI16" s="253"/>
      <c r="CJ16" s="253"/>
      <c r="CK16" s="265"/>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Q16" s="7">
        <v>1</v>
      </c>
      <c r="DR16" s="8">
        <v>15</v>
      </c>
      <c r="DS16" s="8" t="str">
        <f t="shared" si="0"/>
        <v>1+15</v>
      </c>
      <c r="DT16" s="8"/>
      <c r="DU16" s="8"/>
      <c r="DV16" s="7"/>
      <c r="DW16" s="8"/>
    </row>
    <row r="17" spans="3:159" ht="12.95" customHeight="1">
      <c r="C17" s="16"/>
      <c r="D17" s="11"/>
      <c r="E17" s="11"/>
      <c r="F17" s="11"/>
      <c r="G17" s="11"/>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9"/>
      <c r="AG17" s="230"/>
      <c r="AH17" s="231"/>
      <c r="AI17" s="231"/>
      <c r="AJ17" s="231"/>
      <c r="AK17" s="231"/>
      <c r="AL17" s="231"/>
      <c r="AM17" s="231"/>
      <c r="AN17" s="232"/>
      <c r="AO17" s="192"/>
      <c r="AP17" s="176"/>
      <c r="AQ17" s="176"/>
      <c r="AR17" s="176"/>
      <c r="AS17" s="176"/>
      <c r="AT17" s="176"/>
      <c r="AU17" s="176"/>
      <c r="AV17" s="176"/>
      <c r="AW17" s="176"/>
      <c r="AX17" s="176"/>
      <c r="AY17" s="209"/>
      <c r="AZ17" s="209"/>
      <c r="BA17" s="209"/>
      <c r="BB17" s="209"/>
      <c r="BC17" s="209"/>
      <c r="BD17" s="209"/>
      <c r="BE17" s="209"/>
      <c r="BF17" s="209"/>
      <c r="BG17" s="237"/>
      <c r="BI17" s="240" t="s">
        <v>30</v>
      </c>
      <c r="BJ17" s="190"/>
      <c r="BK17" s="190"/>
      <c r="BL17" s="191"/>
      <c r="BM17" s="267"/>
      <c r="BN17" s="268"/>
      <c r="BO17" s="268"/>
      <c r="BP17" s="268"/>
      <c r="BQ17" s="268"/>
      <c r="BR17" s="268"/>
      <c r="BS17" s="268"/>
      <c r="BT17" s="268"/>
      <c r="BU17" s="268"/>
      <c r="BV17" s="268"/>
      <c r="BW17" s="268"/>
      <c r="BX17" s="271" t="s">
        <v>32</v>
      </c>
      <c r="BY17" s="272"/>
      <c r="BZ17" s="272"/>
      <c r="CA17" s="273"/>
      <c r="CB17" s="277"/>
      <c r="CC17" s="278"/>
      <c r="CD17" s="278"/>
      <c r="CE17" s="278"/>
      <c r="CF17" s="278"/>
      <c r="CG17" s="278"/>
      <c r="CH17" s="278"/>
      <c r="CI17" s="278"/>
      <c r="CJ17" s="278"/>
      <c r="CK17" s="279"/>
      <c r="CM17" s="266" t="str">
        <f>IF(BK47="","",IF(AND(BK47&gt;0,AY12=""),"前回支払額を入力してください",""))</f>
        <v/>
      </c>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Q17" s="7">
        <v>2</v>
      </c>
      <c r="DR17" s="8">
        <v>15</v>
      </c>
      <c r="DS17" s="8" t="str">
        <f t="shared" si="0"/>
        <v>2+15</v>
      </c>
      <c r="DT17" s="8"/>
      <c r="DU17" s="8"/>
      <c r="DV17" s="7"/>
      <c r="DW17" s="8"/>
    </row>
    <row r="18" spans="3:159" ht="12.95" customHeight="1" thickBot="1">
      <c r="C18" s="16" t="s">
        <v>15</v>
      </c>
      <c r="E18" s="11"/>
      <c r="F18" s="11"/>
      <c r="G18" s="11"/>
      <c r="H18" s="226"/>
      <c r="I18" s="226"/>
      <c r="J18" s="226"/>
      <c r="K18" s="226"/>
      <c r="L18" s="226"/>
      <c r="M18" s="226"/>
      <c r="N18" s="226"/>
      <c r="O18" s="226"/>
      <c r="P18" s="226"/>
      <c r="Q18" s="226"/>
      <c r="R18" s="226"/>
      <c r="S18" s="226"/>
      <c r="T18" s="226"/>
      <c r="U18" s="226"/>
      <c r="V18" s="226"/>
      <c r="W18" s="226"/>
      <c r="X18" s="226"/>
      <c r="Y18" s="226"/>
      <c r="Z18" s="20"/>
      <c r="AA18" s="11" t="s">
        <v>34</v>
      </c>
      <c r="AB18" s="11"/>
      <c r="AC18" s="11"/>
      <c r="AD18" s="11"/>
      <c r="AE18" s="18"/>
      <c r="AG18" s="217"/>
      <c r="AH18" s="218"/>
      <c r="AI18" s="218"/>
      <c r="AJ18" s="218"/>
      <c r="AK18" s="218"/>
      <c r="AL18" s="218"/>
      <c r="AM18" s="218"/>
      <c r="AN18" s="219"/>
      <c r="AO18" s="194"/>
      <c r="AP18" s="195"/>
      <c r="AQ18" s="195"/>
      <c r="AR18" s="195"/>
      <c r="AS18" s="195"/>
      <c r="AT18" s="195"/>
      <c r="AU18" s="195"/>
      <c r="AV18" s="195"/>
      <c r="AW18" s="195"/>
      <c r="AX18" s="195"/>
      <c r="AY18" s="238"/>
      <c r="AZ18" s="238"/>
      <c r="BA18" s="238"/>
      <c r="BB18" s="238"/>
      <c r="BC18" s="238"/>
      <c r="BD18" s="238"/>
      <c r="BE18" s="238"/>
      <c r="BF18" s="238"/>
      <c r="BG18" s="239"/>
      <c r="BI18" s="241"/>
      <c r="BJ18" s="176"/>
      <c r="BK18" s="176"/>
      <c r="BL18" s="193"/>
      <c r="BM18" s="250"/>
      <c r="BN18" s="251"/>
      <c r="BO18" s="251"/>
      <c r="BP18" s="251"/>
      <c r="BQ18" s="251"/>
      <c r="BR18" s="251"/>
      <c r="BS18" s="251"/>
      <c r="BT18" s="251"/>
      <c r="BU18" s="251"/>
      <c r="BV18" s="251"/>
      <c r="BW18" s="251"/>
      <c r="BX18" s="257"/>
      <c r="BY18" s="258"/>
      <c r="BZ18" s="258"/>
      <c r="CA18" s="259"/>
      <c r="CB18" s="280"/>
      <c r="CC18" s="281"/>
      <c r="CD18" s="281"/>
      <c r="CE18" s="281"/>
      <c r="CF18" s="281"/>
      <c r="CG18" s="281"/>
      <c r="CH18" s="281"/>
      <c r="CI18" s="281"/>
      <c r="CJ18" s="281"/>
      <c r="CK18" s="282"/>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Q18" s="7">
        <v>3</v>
      </c>
      <c r="DR18" s="8">
        <v>15</v>
      </c>
      <c r="DS18" s="8" t="str">
        <f t="shared" si="0"/>
        <v>3+15</v>
      </c>
      <c r="DT18" s="8"/>
      <c r="DU18" s="8"/>
      <c r="DV18" s="7"/>
      <c r="DW18" s="8"/>
      <c r="EL18" s="8"/>
      <c r="EM18" s="8"/>
      <c r="EN18" s="8"/>
      <c r="EO18" s="8"/>
      <c r="EP18" s="8"/>
      <c r="EQ18" s="8"/>
      <c r="ER18" s="8"/>
      <c r="ES18" s="8"/>
      <c r="ET18" s="8"/>
      <c r="EU18" s="8"/>
      <c r="EV18" s="8"/>
      <c r="EW18" s="8"/>
      <c r="EX18" s="8"/>
      <c r="EY18" s="8"/>
      <c r="EZ18" s="8"/>
      <c r="FA18" s="8"/>
      <c r="FB18" s="8"/>
      <c r="FC18" s="8"/>
    </row>
    <row r="19" spans="3:159" ht="12.95" customHeight="1" thickBot="1">
      <c r="C19" s="16"/>
      <c r="D19" s="186" t="s">
        <v>35</v>
      </c>
      <c r="E19" s="186"/>
      <c r="F19" s="186"/>
      <c r="G19" s="186"/>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9"/>
      <c r="AG19" s="192" t="s">
        <v>37</v>
      </c>
      <c r="AH19" s="176"/>
      <c r="AI19" s="176"/>
      <c r="AJ19" s="176"/>
      <c r="AK19" s="176"/>
      <c r="AL19" s="176"/>
      <c r="AM19" s="176"/>
      <c r="AN19" s="193"/>
      <c r="AO19" s="208" t="str">
        <f>IFERROR(IF(SUM(CC33:CL46)&gt;0,AO9-AY12-AY15,""),"")</f>
        <v/>
      </c>
      <c r="AP19" s="209"/>
      <c r="AQ19" s="209"/>
      <c r="AR19" s="209"/>
      <c r="AS19" s="209"/>
      <c r="AT19" s="209"/>
      <c r="AU19" s="209"/>
      <c r="AV19" s="209"/>
      <c r="AW19" s="209"/>
      <c r="AX19" s="209"/>
      <c r="AY19" s="209"/>
      <c r="AZ19" s="209"/>
      <c r="BA19" s="209"/>
      <c r="BB19" s="209"/>
      <c r="BC19" s="209"/>
      <c r="BD19" s="209"/>
      <c r="BE19" s="209"/>
      <c r="BF19" s="209"/>
      <c r="BG19" s="210"/>
      <c r="BI19" s="242"/>
      <c r="BJ19" s="195"/>
      <c r="BK19" s="195"/>
      <c r="BL19" s="243"/>
      <c r="BM19" s="269"/>
      <c r="BN19" s="270"/>
      <c r="BO19" s="270"/>
      <c r="BP19" s="270"/>
      <c r="BQ19" s="270"/>
      <c r="BR19" s="270"/>
      <c r="BS19" s="270"/>
      <c r="BT19" s="270"/>
      <c r="BU19" s="270"/>
      <c r="BV19" s="270"/>
      <c r="BW19" s="270"/>
      <c r="BX19" s="274"/>
      <c r="BY19" s="275"/>
      <c r="BZ19" s="275"/>
      <c r="CA19" s="276"/>
      <c r="CB19" s="283"/>
      <c r="CC19" s="284"/>
      <c r="CD19" s="284"/>
      <c r="CE19" s="284"/>
      <c r="CF19" s="284"/>
      <c r="CG19" s="284"/>
      <c r="CH19" s="284"/>
      <c r="CI19" s="284"/>
      <c r="CJ19" s="284"/>
      <c r="CK19" s="285"/>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Q19" s="7">
        <v>3</v>
      </c>
      <c r="DR19" s="8">
        <v>31</v>
      </c>
      <c r="DS19" s="8" t="str">
        <f t="shared" si="0"/>
        <v>3+31</v>
      </c>
      <c r="DT19" s="8"/>
      <c r="DU19" s="8"/>
      <c r="DV19" s="7"/>
      <c r="DW19" s="8"/>
      <c r="EL19" s="8"/>
      <c r="EM19" s="8"/>
      <c r="EN19" s="8"/>
      <c r="EO19" s="8"/>
      <c r="EP19" s="8"/>
      <c r="EQ19" s="8"/>
      <c r="ER19" s="8"/>
      <c r="ES19" s="8"/>
      <c r="ET19" s="8"/>
      <c r="EU19" s="8"/>
      <c r="EV19" s="8"/>
      <c r="EW19" s="8"/>
      <c r="EX19" s="8"/>
      <c r="EY19" s="8"/>
      <c r="EZ19" s="8"/>
      <c r="FA19" s="8"/>
      <c r="FB19" s="8"/>
      <c r="FC19" s="8"/>
    </row>
    <row r="20" spans="3:159" ht="12.95" customHeight="1">
      <c r="C20" s="16"/>
      <c r="D20" s="11"/>
      <c r="E20" s="11"/>
      <c r="F20" s="11"/>
      <c r="G20" s="11"/>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9"/>
      <c r="AG20" s="192"/>
      <c r="AH20" s="176"/>
      <c r="AI20" s="176"/>
      <c r="AJ20" s="176"/>
      <c r="AK20" s="176"/>
      <c r="AL20" s="176"/>
      <c r="AM20" s="176"/>
      <c r="AN20" s="193"/>
      <c r="AO20" s="208"/>
      <c r="AP20" s="209"/>
      <c r="AQ20" s="209"/>
      <c r="AR20" s="209"/>
      <c r="AS20" s="209"/>
      <c r="AT20" s="209"/>
      <c r="AU20" s="209"/>
      <c r="AV20" s="209"/>
      <c r="AW20" s="209"/>
      <c r="AX20" s="209"/>
      <c r="AY20" s="209"/>
      <c r="AZ20" s="209"/>
      <c r="BA20" s="209"/>
      <c r="BB20" s="209"/>
      <c r="BC20" s="209"/>
      <c r="BD20" s="209"/>
      <c r="BE20" s="209"/>
      <c r="BF20" s="209"/>
      <c r="BG20" s="210"/>
      <c r="BI20" s="288" t="s">
        <v>38</v>
      </c>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M20" s="175" t="str">
        <f>IF(BO23="","取引先コードを入力してください","")</f>
        <v>取引先コードを入力してください</v>
      </c>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Q20" s="23"/>
      <c r="DR20" s="24"/>
      <c r="DS20" s="24"/>
      <c r="DT20" s="24"/>
      <c r="DU20" s="24">
        <f>SUM(DU4:DU19)</f>
        <v>9</v>
      </c>
      <c r="DV20" s="7"/>
      <c r="DW20" s="8"/>
      <c r="EL20" s="8"/>
      <c r="EM20" s="8"/>
      <c r="EN20" s="8"/>
      <c r="EO20" s="8"/>
      <c r="EP20" s="8"/>
      <c r="EQ20" s="8"/>
      <c r="ER20" s="8"/>
      <c r="ES20" s="8"/>
      <c r="ET20" s="8"/>
      <c r="EU20" s="8"/>
      <c r="EV20" s="8"/>
      <c r="EW20" s="8"/>
      <c r="EX20" s="8"/>
      <c r="EY20" s="8"/>
      <c r="EZ20" s="8"/>
      <c r="FA20" s="8"/>
      <c r="FB20" s="8"/>
      <c r="FC20" s="8"/>
    </row>
    <row r="21" spans="3:159" ht="12.95" customHeight="1" thickBot="1">
      <c r="C21" s="25"/>
      <c r="D21" s="26"/>
      <c r="E21" s="26"/>
      <c r="F21" s="26"/>
      <c r="G21" s="2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c r="AG21" s="202"/>
      <c r="AH21" s="203"/>
      <c r="AI21" s="203"/>
      <c r="AJ21" s="203"/>
      <c r="AK21" s="203"/>
      <c r="AL21" s="203"/>
      <c r="AM21" s="203"/>
      <c r="AN21" s="204"/>
      <c r="AO21" s="211"/>
      <c r="AP21" s="212"/>
      <c r="AQ21" s="212"/>
      <c r="AR21" s="212"/>
      <c r="AS21" s="212"/>
      <c r="AT21" s="212"/>
      <c r="AU21" s="212"/>
      <c r="AV21" s="212"/>
      <c r="AW21" s="212"/>
      <c r="AX21" s="212"/>
      <c r="AY21" s="212"/>
      <c r="AZ21" s="212"/>
      <c r="BA21" s="212"/>
      <c r="BB21" s="212"/>
      <c r="BC21" s="212"/>
      <c r="BD21" s="212"/>
      <c r="BE21" s="212"/>
      <c r="BF21" s="212"/>
      <c r="BG21" s="213"/>
      <c r="BI21" s="289"/>
      <c r="BJ21" s="289"/>
      <c r="BK21" s="289"/>
      <c r="BL21" s="289"/>
      <c r="BM21" s="289"/>
      <c r="BN21" s="289"/>
      <c r="BO21" s="289"/>
      <c r="BP21" s="289"/>
      <c r="BQ21" s="289"/>
      <c r="BR21" s="289"/>
      <c r="BS21" s="289"/>
      <c r="BT21" s="289"/>
      <c r="BU21" s="289"/>
      <c r="BV21" s="289"/>
      <c r="BW21" s="289"/>
      <c r="BX21" s="289"/>
      <c r="BY21" s="289"/>
      <c r="BZ21" s="289"/>
      <c r="CA21" s="289"/>
      <c r="CB21" s="289"/>
      <c r="CC21" s="289"/>
      <c r="CD21" s="289"/>
      <c r="CE21" s="289"/>
      <c r="CF21" s="289"/>
      <c r="CG21" s="289"/>
      <c r="CH21" s="289"/>
      <c r="CI21" s="289"/>
      <c r="CJ21" s="289"/>
      <c r="CK21" s="289"/>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EL21" s="8"/>
      <c r="EM21" s="8"/>
      <c r="EN21" s="8"/>
      <c r="EO21" s="8"/>
      <c r="EP21" s="8"/>
      <c r="EQ21" s="8"/>
      <c r="ER21" s="8"/>
      <c r="ES21" s="8"/>
      <c r="ET21" s="8"/>
      <c r="EU21" s="8"/>
      <c r="EV21" s="8"/>
      <c r="EW21" s="8"/>
      <c r="EX21" s="8"/>
      <c r="EY21" s="8"/>
      <c r="EZ21" s="8"/>
      <c r="FA21" s="8"/>
      <c r="FB21" s="8"/>
      <c r="FC21" s="8"/>
    </row>
    <row r="22" spans="3:159" ht="12.95" customHeight="1" thickBot="1">
      <c r="C22" s="11"/>
      <c r="D22" s="11"/>
      <c r="E22" s="11"/>
      <c r="F22" s="11"/>
      <c r="G22" s="11"/>
      <c r="H22" s="20"/>
      <c r="I22" s="20"/>
      <c r="J22" s="20"/>
      <c r="K22" s="20"/>
      <c r="L22" s="20"/>
      <c r="M22" s="20"/>
      <c r="N22" s="20"/>
      <c r="O22" s="20"/>
      <c r="P22" s="20"/>
      <c r="Q22" s="20"/>
      <c r="R22" s="20"/>
      <c r="S22" s="20"/>
      <c r="T22" s="20"/>
      <c r="U22" s="20"/>
      <c r="V22" s="20"/>
      <c r="W22" s="20"/>
      <c r="X22" s="20"/>
      <c r="Y22" s="20"/>
      <c r="Z22" s="20"/>
      <c r="AA22" s="11"/>
      <c r="AB22" s="11"/>
      <c r="AC22" s="11"/>
      <c r="AD22" s="11"/>
      <c r="AE22" s="11"/>
      <c r="AG22" s="27"/>
      <c r="AH22" s="27"/>
      <c r="AI22" s="27"/>
      <c r="AJ22" s="27"/>
      <c r="AK22" s="27"/>
      <c r="AL22" s="27"/>
      <c r="AM22" s="27"/>
      <c r="AN22" s="27"/>
      <c r="AO22" s="28"/>
      <c r="AP22" s="28"/>
      <c r="AQ22" s="28"/>
      <c r="AR22" s="28"/>
      <c r="AS22" s="28"/>
      <c r="AT22" s="28"/>
      <c r="AU22" s="28"/>
      <c r="AV22" s="28"/>
      <c r="AW22" s="28"/>
      <c r="AX22" s="28"/>
      <c r="AY22" s="28"/>
      <c r="AZ22" s="28"/>
      <c r="BA22" s="28"/>
      <c r="BB22" s="28"/>
      <c r="BC22" s="28"/>
      <c r="BD22" s="28"/>
      <c r="BE22" s="28"/>
      <c r="BF22" s="28"/>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EL22" s="8"/>
      <c r="EM22" s="8"/>
      <c r="EN22" s="20"/>
      <c r="EO22" s="20"/>
      <c r="EP22" s="20"/>
      <c r="EQ22" s="20"/>
      <c r="ER22" s="20"/>
      <c r="ES22" s="20"/>
      <c r="ET22" s="20"/>
      <c r="EU22" s="20"/>
      <c r="EV22" s="20"/>
      <c r="EW22" s="20"/>
      <c r="EX22" s="8"/>
      <c r="EY22" s="8"/>
      <c r="EZ22" s="8"/>
      <c r="FA22" s="8"/>
      <c r="FB22" s="8"/>
      <c r="FC22" s="8"/>
    </row>
    <row r="23" spans="3:159" ht="12.95" customHeight="1">
      <c r="C23" s="295" t="s">
        <v>39</v>
      </c>
      <c r="D23" s="295"/>
      <c r="E23" s="295"/>
      <c r="F23" s="295"/>
      <c r="G23" s="295"/>
      <c r="H23" s="295"/>
      <c r="I23" s="298"/>
      <c r="J23" s="298"/>
      <c r="K23" s="298"/>
      <c r="L23" s="298"/>
      <c r="M23" s="298"/>
      <c r="N23" s="298"/>
      <c r="O23" s="298"/>
      <c r="P23" s="298"/>
      <c r="Q23" s="298"/>
      <c r="R23" s="298"/>
      <c r="S23" s="295" t="s">
        <v>41</v>
      </c>
      <c r="T23" s="295"/>
      <c r="U23" s="295"/>
      <c r="V23" s="295"/>
      <c r="W23" s="295"/>
      <c r="X23" s="295"/>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G23" s="245" t="s">
        <v>43</v>
      </c>
      <c r="BH23" s="234"/>
      <c r="BI23" s="234"/>
      <c r="BJ23" s="234"/>
      <c r="BK23" s="234"/>
      <c r="BL23" s="234"/>
      <c r="BM23" s="234"/>
      <c r="BN23" s="246"/>
      <c r="BO23" s="304"/>
      <c r="BP23" s="305"/>
      <c r="BQ23" s="305"/>
      <c r="BR23" s="305"/>
      <c r="BS23" s="305"/>
      <c r="BT23" s="305"/>
      <c r="BU23" s="305"/>
      <c r="BV23" s="305"/>
      <c r="BW23" s="310" t="s">
        <v>45</v>
      </c>
      <c r="BX23" s="255"/>
      <c r="BY23" s="255"/>
      <c r="BZ23" s="255"/>
      <c r="CA23" s="255"/>
      <c r="CB23" s="255"/>
      <c r="CC23" s="256"/>
      <c r="CD23" s="248"/>
      <c r="CE23" s="249"/>
      <c r="CF23" s="249"/>
      <c r="CG23" s="249"/>
      <c r="CH23" s="249"/>
      <c r="CI23" s="249"/>
      <c r="CJ23" s="249"/>
      <c r="CK23" s="263"/>
      <c r="CM23" s="175" t="str">
        <f>IF(AND(BO26="",CD26=""),"注文書番号または発注書番号を入力してください","")</f>
        <v>注文書番号または発注書番号を入力してください</v>
      </c>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EL23" s="8"/>
      <c r="EM23" s="8"/>
      <c r="EN23" s="30"/>
      <c r="EO23" s="30"/>
      <c r="EP23" s="30"/>
      <c r="EQ23" s="30"/>
      <c r="ER23" s="30"/>
      <c r="ES23" s="30"/>
      <c r="ET23" s="30"/>
      <c r="EU23" s="30"/>
      <c r="EV23" s="30"/>
      <c r="EW23" s="30"/>
      <c r="EX23" s="8"/>
      <c r="EY23" s="8"/>
      <c r="EZ23" s="8"/>
      <c r="FA23" s="8"/>
      <c r="FB23" s="8"/>
      <c r="FC23" s="8"/>
    </row>
    <row r="24" spans="3:159" ht="12.95" customHeight="1">
      <c r="C24" s="296"/>
      <c r="D24" s="296"/>
      <c r="E24" s="296"/>
      <c r="F24" s="296"/>
      <c r="G24" s="296"/>
      <c r="H24" s="296"/>
      <c r="I24" s="299"/>
      <c r="J24" s="299"/>
      <c r="K24" s="299"/>
      <c r="L24" s="299"/>
      <c r="M24" s="299"/>
      <c r="N24" s="299"/>
      <c r="O24" s="299"/>
      <c r="P24" s="299"/>
      <c r="Q24" s="299"/>
      <c r="R24" s="299"/>
      <c r="S24" s="296"/>
      <c r="T24" s="296"/>
      <c r="U24" s="296"/>
      <c r="V24" s="296"/>
      <c r="W24" s="296"/>
      <c r="X24" s="296"/>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G24" s="241"/>
      <c r="BH24" s="176"/>
      <c r="BI24" s="176"/>
      <c r="BJ24" s="176"/>
      <c r="BK24" s="176"/>
      <c r="BL24" s="176"/>
      <c r="BM24" s="176"/>
      <c r="BN24" s="193"/>
      <c r="BO24" s="306"/>
      <c r="BP24" s="307"/>
      <c r="BQ24" s="307"/>
      <c r="BR24" s="307"/>
      <c r="BS24" s="307"/>
      <c r="BT24" s="307"/>
      <c r="BU24" s="307"/>
      <c r="BV24" s="307"/>
      <c r="BW24" s="291"/>
      <c r="BX24" s="258"/>
      <c r="BY24" s="258"/>
      <c r="BZ24" s="258"/>
      <c r="CA24" s="258"/>
      <c r="CB24" s="258"/>
      <c r="CC24" s="259"/>
      <c r="CD24" s="250"/>
      <c r="CE24" s="251"/>
      <c r="CF24" s="251"/>
      <c r="CG24" s="251"/>
      <c r="CH24" s="251"/>
      <c r="CI24" s="251"/>
      <c r="CJ24" s="251"/>
      <c r="CK24" s="264"/>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EL24" s="8"/>
      <c r="EM24" s="8"/>
      <c r="EN24" s="30"/>
      <c r="EO24" s="30"/>
      <c r="EP24" s="30"/>
      <c r="EQ24" s="30"/>
      <c r="ER24" s="30"/>
      <c r="ES24" s="30"/>
      <c r="ET24" s="30"/>
      <c r="EU24" s="30"/>
      <c r="EV24" s="30"/>
      <c r="EW24" s="30"/>
      <c r="EX24" s="8"/>
      <c r="EY24" s="8"/>
      <c r="EZ24" s="8"/>
      <c r="FA24" s="8"/>
      <c r="FB24" s="8"/>
      <c r="FC24" s="8"/>
    </row>
    <row r="25" spans="3:159" ht="12.95" customHeight="1" thickBot="1">
      <c r="C25" s="296"/>
      <c r="D25" s="296"/>
      <c r="E25" s="296"/>
      <c r="F25" s="296"/>
      <c r="G25" s="296"/>
      <c r="H25" s="296"/>
      <c r="I25" s="299"/>
      <c r="J25" s="299"/>
      <c r="K25" s="299"/>
      <c r="L25" s="299"/>
      <c r="M25" s="299"/>
      <c r="N25" s="299"/>
      <c r="O25" s="299"/>
      <c r="P25" s="299"/>
      <c r="Q25" s="299"/>
      <c r="R25" s="299"/>
      <c r="S25" s="296"/>
      <c r="T25" s="296"/>
      <c r="U25" s="296"/>
      <c r="V25" s="296"/>
      <c r="W25" s="296"/>
      <c r="X25" s="296"/>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G25" s="242"/>
      <c r="BH25" s="195"/>
      <c r="BI25" s="195"/>
      <c r="BJ25" s="195"/>
      <c r="BK25" s="195"/>
      <c r="BL25" s="195"/>
      <c r="BM25" s="195"/>
      <c r="BN25" s="243"/>
      <c r="BO25" s="308"/>
      <c r="BP25" s="309"/>
      <c r="BQ25" s="309"/>
      <c r="BR25" s="309"/>
      <c r="BS25" s="309"/>
      <c r="BT25" s="309"/>
      <c r="BU25" s="309"/>
      <c r="BV25" s="309"/>
      <c r="BW25" s="292"/>
      <c r="BX25" s="275"/>
      <c r="BY25" s="275"/>
      <c r="BZ25" s="275"/>
      <c r="CA25" s="275"/>
      <c r="CB25" s="275"/>
      <c r="CC25" s="276"/>
      <c r="CD25" s="269"/>
      <c r="CE25" s="270"/>
      <c r="CF25" s="270"/>
      <c r="CG25" s="270"/>
      <c r="CH25" s="270"/>
      <c r="CI25" s="270"/>
      <c r="CJ25" s="270"/>
      <c r="CK25" s="293"/>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EL25" s="8"/>
      <c r="EM25" s="8"/>
      <c r="EN25" s="30"/>
      <c r="EO25" s="30"/>
      <c r="EP25" s="30"/>
      <c r="EQ25" s="30"/>
      <c r="ER25" s="30"/>
      <c r="ES25" s="30"/>
      <c r="ET25" s="30"/>
      <c r="EU25" s="30"/>
      <c r="EV25" s="30"/>
      <c r="EW25" s="30"/>
      <c r="EX25" s="8"/>
      <c r="EY25" s="8"/>
      <c r="EZ25" s="8"/>
      <c r="FA25" s="8"/>
      <c r="FB25" s="8"/>
      <c r="FC25" s="8"/>
    </row>
    <row r="26" spans="3:159" ht="12.95" customHeight="1">
      <c r="C26" s="296"/>
      <c r="D26" s="296"/>
      <c r="E26" s="296"/>
      <c r="F26" s="296"/>
      <c r="G26" s="296"/>
      <c r="H26" s="296"/>
      <c r="I26" s="299"/>
      <c r="J26" s="299"/>
      <c r="K26" s="299"/>
      <c r="L26" s="299"/>
      <c r="M26" s="299"/>
      <c r="N26" s="299"/>
      <c r="O26" s="299"/>
      <c r="P26" s="299"/>
      <c r="Q26" s="299"/>
      <c r="R26" s="299"/>
      <c r="S26" s="296"/>
      <c r="T26" s="296"/>
      <c r="U26" s="296"/>
      <c r="V26" s="296"/>
      <c r="W26" s="296"/>
      <c r="X26" s="296"/>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G26" s="241" t="s">
        <v>46</v>
      </c>
      <c r="BH26" s="176"/>
      <c r="BI26" s="176"/>
      <c r="BJ26" s="176"/>
      <c r="BK26" s="176"/>
      <c r="BL26" s="176"/>
      <c r="BM26" s="176"/>
      <c r="BN26" s="193"/>
      <c r="BO26" s="290"/>
      <c r="BP26" s="251"/>
      <c r="BQ26" s="251"/>
      <c r="BR26" s="251"/>
      <c r="BS26" s="251"/>
      <c r="BT26" s="251"/>
      <c r="BU26" s="251"/>
      <c r="BV26" s="251"/>
      <c r="BW26" s="291" t="s">
        <v>48</v>
      </c>
      <c r="BX26" s="258"/>
      <c r="BY26" s="258"/>
      <c r="BZ26" s="258"/>
      <c r="CA26" s="258"/>
      <c r="CB26" s="258"/>
      <c r="CC26" s="259"/>
      <c r="CD26" s="250"/>
      <c r="CE26" s="251"/>
      <c r="CF26" s="251"/>
      <c r="CG26" s="251"/>
      <c r="CH26" s="251"/>
      <c r="CI26" s="251"/>
      <c r="CJ26" s="251"/>
      <c r="CK26" s="264"/>
      <c r="CM26" s="175" t="str">
        <f>IF(I23="","工事番号を入力してください","")</f>
        <v>工事番号を入力してください</v>
      </c>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EL26" s="8"/>
      <c r="EM26" s="8"/>
      <c r="EN26" s="30"/>
      <c r="EO26" s="30"/>
      <c r="EP26" s="30"/>
      <c r="EQ26" s="30"/>
      <c r="ER26" s="30"/>
      <c r="ES26" s="30"/>
      <c r="ET26" s="30"/>
      <c r="EU26" s="30"/>
      <c r="EV26" s="30"/>
      <c r="EW26" s="30"/>
      <c r="EX26" s="8"/>
      <c r="EY26" s="8"/>
      <c r="EZ26" s="8"/>
      <c r="FA26" s="8"/>
      <c r="FB26" s="8"/>
      <c r="FC26" s="8"/>
    </row>
    <row r="27" spans="3:159" ht="12.95" customHeight="1">
      <c r="C27" s="296"/>
      <c r="D27" s="296"/>
      <c r="E27" s="296"/>
      <c r="F27" s="296"/>
      <c r="G27" s="296"/>
      <c r="H27" s="296"/>
      <c r="I27" s="299"/>
      <c r="J27" s="299"/>
      <c r="K27" s="299"/>
      <c r="L27" s="299"/>
      <c r="M27" s="299"/>
      <c r="N27" s="299"/>
      <c r="O27" s="299"/>
      <c r="P27" s="299"/>
      <c r="Q27" s="299"/>
      <c r="R27" s="299"/>
      <c r="S27" s="296"/>
      <c r="T27" s="296"/>
      <c r="U27" s="296"/>
      <c r="V27" s="296"/>
      <c r="W27" s="296"/>
      <c r="X27" s="296"/>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G27" s="241"/>
      <c r="BH27" s="176"/>
      <c r="BI27" s="176"/>
      <c r="BJ27" s="176"/>
      <c r="BK27" s="176"/>
      <c r="BL27" s="176"/>
      <c r="BM27" s="176"/>
      <c r="BN27" s="193"/>
      <c r="BO27" s="250"/>
      <c r="BP27" s="251"/>
      <c r="BQ27" s="251"/>
      <c r="BR27" s="251"/>
      <c r="BS27" s="251"/>
      <c r="BT27" s="251"/>
      <c r="BU27" s="251"/>
      <c r="BV27" s="251"/>
      <c r="BW27" s="291"/>
      <c r="BX27" s="258"/>
      <c r="BY27" s="258"/>
      <c r="BZ27" s="258"/>
      <c r="CA27" s="258"/>
      <c r="CB27" s="258"/>
      <c r="CC27" s="259"/>
      <c r="CD27" s="250"/>
      <c r="CE27" s="251"/>
      <c r="CF27" s="251"/>
      <c r="CG27" s="251"/>
      <c r="CH27" s="251"/>
      <c r="CI27" s="251"/>
      <c r="CJ27" s="251"/>
      <c r="CK27" s="264"/>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EL27" s="8"/>
      <c r="EM27" s="8"/>
      <c r="EN27" s="30"/>
      <c r="EO27" s="30"/>
      <c r="EP27" s="30"/>
      <c r="EQ27" s="30"/>
      <c r="ER27" s="30"/>
      <c r="ES27" s="30"/>
      <c r="ET27" s="30"/>
      <c r="EU27" s="30"/>
      <c r="EV27" s="30"/>
      <c r="EW27" s="30"/>
      <c r="EX27" s="8"/>
      <c r="EY27" s="8"/>
      <c r="EZ27" s="8"/>
      <c r="FA27" s="8"/>
      <c r="FB27" s="8"/>
      <c r="FC27" s="8"/>
    </row>
    <row r="28" spans="3:159" ht="12.95" customHeight="1" thickBot="1">
      <c r="C28" s="297"/>
      <c r="D28" s="297"/>
      <c r="E28" s="297"/>
      <c r="F28" s="297"/>
      <c r="G28" s="297"/>
      <c r="H28" s="297"/>
      <c r="I28" s="300"/>
      <c r="J28" s="300"/>
      <c r="K28" s="300"/>
      <c r="L28" s="300"/>
      <c r="M28" s="300"/>
      <c r="N28" s="300"/>
      <c r="O28" s="300"/>
      <c r="P28" s="300"/>
      <c r="Q28" s="300"/>
      <c r="R28" s="300"/>
      <c r="S28" s="297"/>
      <c r="T28" s="297"/>
      <c r="U28" s="297"/>
      <c r="V28" s="297"/>
      <c r="W28" s="297"/>
      <c r="X28" s="297"/>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G28" s="242"/>
      <c r="BH28" s="195"/>
      <c r="BI28" s="195"/>
      <c r="BJ28" s="195"/>
      <c r="BK28" s="195"/>
      <c r="BL28" s="195"/>
      <c r="BM28" s="195"/>
      <c r="BN28" s="243"/>
      <c r="BO28" s="269"/>
      <c r="BP28" s="270"/>
      <c r="BQ28" s="270"/>
      <c r="BR28" s="270"/>
      <c r="BS28" s="270"/>
      <c r="BT28" s="270"/>
      <c r="BU28" s="270"/>
      <c r="BV28" s="270"/>
      <c r="BW28" s="292"/>
      <c r="BX28" s="275"/>
      <c r="BY28" s="275"/>
      <c r="BZ28" s="275"/>
      <c r="CA28" s="275"/>
      <c r="CB28" s="275"/>
      <c r="CC28" s="276"/>
      <c r="CD28" s="269"/>
      <c r="CE28" s="270"/>
      <c r="CF28" s="270"/>
      <c r="CG28" s="270"/>
      <c r="CH28" s="270"/>
      <c r="CI28" s="270"/>
      <c r="CJ28" s="270"/>
      <c r="CK28" s="293"/>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EL28" s="8"/>
      <c r="EM28" s="8"/>
      <c r="EN28" s="30"/>
      <c r="EO28" s="30"/>
      <c r="EP28" s="30"/>
      <c r="EQ28" s="30"/>
      <c r="ER28" s="30"/>
      <c r="ES28" s="30"/>
      <c r="ET28" s="30"/>
      <c r="EU28" s="30"/>
      <c r="EV28" s="30"/>
      <c r="EW28" s="30"/>
      <c r="EX28" s="8"/>
      <c r="EY28" s="8"/>
      <c r="EZ28" s="8"/>
      <c r="FA28" s="8"/>
      <c r="FB28" s="8"/>
      <c r="FC28" s="8"/>
    </row>
    <row r="29" spans="3:159" ht="12.95" customHeight="1">
      <c r="AJ29" s="311" t="str">
        <f>IF(AND(BK47&gt;0,BK49&gt;0,BK51&gt;0),"",IF(SUM(BK33:BS46)&gt;0,"前月迄累計の税抜小計、消費税、税込合計を入力してください⤵",""))</f>
        <v/>
      </c>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CM29" s="175" t="str">
        <f>IF(Y23="","工事件名を入力してください","")</f>
        <v>工事件名を入力してください</v>
      </c>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EL29" s="8"/>
      <c r="EM29" s="8"/>
      <c r="EN29" s="30"/>
      <c r="EO29" s="30"/>
      <c r="EP29" s="30"/>
      <c r="EQ29" s="30"/>
      <c r="ER29" s="30"/>
      <c r="ES29" s="30"/>
      <c r="ET29" s="30"/>
      <c r="EU29" s="30"/>
      <c r="EV29" s="30"/>
      <c r="EW29" s="30"/>
      <c r="EX29" s="8"/>
      <c r="EY29" s="8"/>
      <c r="EZ29" s="8"/>
      <c r="FA29" s="8"/>
      <c r="FB29" s="8"/>
      <c r="FC29" s="8"/>
    </row>
    <row r="30" spans="3:159" ht="12.95" customHeight="1" thickBot="1">
      <c r="C30" s="1" t="s">
        <v>49</v>
      </c>
      <c r="AJ30" s="312"/>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EL30" s="8"/>
      <c r="EM30" s="8"/>
      <c r="EN30" s="30"/>
      <c r="EO30" s="30"/>
      <c r="EP30" s="30"/>
      <c r="EQ30" s="30"/>
      <c r="ER30" s="30"/>
      <c r="ES30" s="30"/>
      <c r="ET30" s="30"/>
      <c r="EU30" s="30"/>
      <c r="EV30" s="30"/>
      <c r="EW30" s="30"/>
      <c r="EX30" s="8"/>
      <c r="EY30" s="8"/>
      <c r="EZ30" s="8"/>
      <c r="FA30" s="8"/>
      <c r="FB30" s="8"/>
      <c r="FC30" s="8"/>
    </row>
    <row r="31" spans="3:159" ht="12.95" customHeight="1" thickBot="1">
      <c r="C31" s="245" t="s">
        <v>50</v>
      </c>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354"/>
      <c r="AC31" s="294" t="s">
        <v>51</v>
      </c>
      <c r="AD31" s="294"/>
      <c r="AE31" s="294"/>
      <c r="AF31" s="294"/>
      <c r="AG31" s="245" t="s">
        <v>52</v>
      </c>
      <c r="AH31" s="234"/>
      <c r="AI31" s="234"/>
      <c r="AJ31" s="234"/>
      <c r="AK31" s="354"/>
      <c r="AL31" s="245" t="s">
        <v>53</v>
      </c>
      <c r="AM31" s="234"/>
      <c r="AN31" s="234"/>
      <c r="AO31" s="234"/>
      <c r="AP31" s="234"/>
      <c r="AQ31" s="234"/>
      <c r="AR31" s="234"/>
      <c r="AS31" s="354"/>
      <c r="AT31" s="214" t="s">
        <v>54</v>
      </c>
      <c r="AU31" s="215"/>
      <c r="AV31" s="215"/>
      <c r="AW31" s="215"/>
      <c r="AX31" s="215"/>
      <c r="AY31" s="215"/>
      <c r="AZ31" s="215"/>
      <c r="BA31" s="215"/>
      <c r="BB31" s="356"/>
      <c r="BC31" s="245" t="s">
        <v>55</v>
      </c>
      <c r="BD31" s="234"/>
      <c r="BE31" s="234"/>
      <c r="BF31" s="234"/>
      <c r="BG31" s="234"/>
      <c r="BH31" s="234"/>
      <c r="BI31" s="234"/>
      <c r="BJ31" s="354"/>
      <c r="BK31" s="294" t="s">
        <v>56</v>
      </c>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EL31" s="8"/>
      <c r="EM31" s="8"/>
      <c r="EN31" s="30"/>
      <c r="EO31" s="30"/>
      <c r="EP31" s="30"/>
      <c r="EQ31" s="30"/>
      <c r="ER31" s="30"/>
      <c r="ES31" s="30"/>
      <c r="ET31" s="30"/>
      <c r="EU31" s="30"/>
      <c r="EV31" s="30"/>
      <c r="EW31" s="30"/>
      <c r="EX31" s="8"/>
      <c r="EY31" s="8"/>
      <c r="EZ31" s="8"/>
      <c r="FA31" s="8"/>
      <c r="FB31" s="8"/>
      <c r="FC31" s="8"/>
    </row>
    <row r="32" spans="3:159" ht="12.95" customHeight="1" thickBot="1">
      <c r="C32" s="242"/>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355"/>
      <c r="AC32" s="294"/>
      <c r="AD32" s="294"/>
      <c r="AE32" s="294"/>
      <c r="AF32" s="294"/>
      <c r="AG32" s="242"/>
      <c r="AH32" s="195"/>
      <c r="AI32" s="195"/>
      <c r="AJ32" s="195"/>
      <c r="AK32" s="355"/>
      <c r="AL32" s="242"/>
      <c r="AM32" s="195"/>
      <c r="AN32" s="195"/>
      <c r="AO32" s="195"/>
      <c r="AP32" s="195"/>
      <c r="AQ32" s="195"/>
      <c r="AR32" s="195"/>
      <c r="AS32" s="355"/>
      <c r="AT32" s="217"/>
      <c r="AU32" s="218"/>
      <c r="AV32" s="218"/>
      <c r="AW32" s="218"/>
      <c r="AX32" s="218"/>
      <c r="AY32" s="218"/>
      <c r="AZ32" s="218"/>
      <c r="BA32" s="218"/>
      <c r="BB32" s="357"/>
      <c r="BC32" s="242"/>
      <c r="BD32" s="195"/>
      <c r="BE32" s="195"/>
      <c r="BF32" s="195"/>
      <c r="BG32" s="195"/>
      <c r="BH32" s="195"/>
      <c r="BI32" s="195"/>
      <c r="BJ32" s="355"/>
      <c r="BK32" s="313" t="s">
        <v>57</v>
      </c>
      <c r="BL32" s="313"/>
      <c r="BM32" s="313"/>
      <c r="BN32" s="313"/>
      <c r="BO32" s="313"/>
      <c r="BP32" s="313"/>
      <c r="BQ32" s="313"/>
      <c r="BR32" s="313"/>
      <c r="BS32" s="313"/>
      <c r="BT32" s="294" t="s">
        <v>58</v>
      </c>
      <c r="BU32" s="294"/>
      <c r="BV32" s="294"/>
      <c r="BW32" s="294"/>
      <c r="BX32" s="294"/>
      <c r="BY32" s="294"/>
      <c r="BZ32" s="294"/>
      <c r="CA32" s="294"/>
      <c r="CB32" s="294"/>
      <c r="CC32" s="314" t="s">
        <v>59</v>
      </c>
      <c r="CD32" s="315"/>
      <c r="CE32" s="315"/>
      <c r="CF32" s="315"/>
      <c r="CG32" s="315"/>
      <c r="CH32" s="315"/>
      <c r="CI32" s="315"/>
      <c r="CJ32" s="315"/>
      <c r="CK32" s="316"/>
      <c r="CL32" s="20"/>
      <c r="EL32" s="8"/>
      <c r="EM32" s="8"/>
      <c r="EN32" s="30"/>
      <c r="EO32" s="30"/>
      <c r="EP32" s="30"/>
      <c r="EQ32" s="30"/>
      <c r="ER32" s="30"/>
      <c r="ES32" s="30"/>
      <c r="ET32" s="30"/>
      <c r="EU32" s="30"/>
      <c r="EV32" s="30"/>
      <c r="EW32" s="30"/>
      <c r="EX32" s="8"/>
      <c r="EY32" s="8"/>
      <c r="EZ32" s="8"/>
      <c r="FA32" s="8"/>
      <c r="FB32" s="8"/>
      <c r="FC32" s="8"/>
    </row>
    <row r="33" spans="3:184" ht="12.95" customHeight="1">
      <c r="C33" s="317"/>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9"/>
      <c r="AC33" s="323"/>
      <c r="AD33" s="324"/>
      <c r="AE33" s="324"/>
      <c r="AF33" s="325"/>
      <c r="AG33" s="329"/>
      <c r="AH33" s="330"/>
      <c r="AI33" s="330"/>
      <c r="AJ33" s="330"/>
      <c r="AK33" s="330"/>
      <c r="AL33" s="333"/>
      <c r="AM33" s="334"/>
      <c r="AN33" s="334"/>
      <c r="AO33" s="334"/>
      <c r="AP33" s="334"/>
      <c r="AQ33" s="334"/>
      <c r="AR33" s="334"/>
      <c r="AS33" s="335"/>
      <c r="AT33" s="339"/>
      <c r="AU33" s="340"/>
      <c r="AV33" s="340"/>
      <c r="AW33" s="340"/>
      <c r="AX33" s="340"/>
      <c r="AY33" s="340"/>
      <c r="AZ33" s="340"/>
      <c r="BA33" s="340"/>
      <c r="BB33" s="341"/>
      <c r="BC33" s="345" t="str">
        <f>IFERROR(IF(SUM(BK33:CB34)&gt;0="","",ROUNDDOWN(CC33/AT33,3)),"")</f>
        <v/>
      </c>
      <c r="BD33" s="346"/>
      <c r="BE33" s="346"/>
      <c r="BF33" s="346"/>
      <c r="BG33" s="346"/>
      <c r="BH33" s="346"/>
      <c r="BI33" s="346"/>
      <c r="BJ33" s="347"/>
      <c r="BK33" s="348"/>
      <c r="BL33" s="349"/>
      <c r="BM33" s="349"/>
      <c r="BN33" s="349"/>
      <c r="BO33" s="349"/>
      <c r="BP33" s="349"/>
      <c r="BQ33" s="349"/>
      <c r="BR33" s="349"/>
      <c r="BS33" s="350"/>
      <c r="BT33" s="360"/>
      <c r="BU33" s="361"/>
      <c r="BV33" s="361"/>
      <c r="BW33" s="361"/>
      <c r="BX33" s="361"/>
      <c r="BY33" s="361"/>
      <c r="BZ33" s="361"/>
      <c r="CA33" s="361"/>
      <c r="CB33" s="362"/>
      <c r="CC33" s="366" t="str">
        <f t="shared" ref="CC33" si="1">IF(AND(BK33="",BT33=""),"",BK33+BT33)</f>
        <v/>
      </c>
      <c r="CD33" s="367"/>
      <c r="CE33" s="367"/>
      <c r="CF33" s="367"/>
      <c r="CG33" s="367"/>
      <c r="CH33" s="367"/>
      <c r="CI33" s="367"/>
      <c r="CJ33" s="367"/>
      <c r="CK33" s="367"/>
      <c r="CL33" s="31"/>
      <c r="CM33" s="175" t="str">
        <f>IF(OR(CC33="",CC33&lt;=AT33),"","出来高が注文金額を超過してます")</f>
        <v/>
      </c>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32"/>
      <c r="DL33" s="370"/>
      <c r="DM33" s="371"/>
      <c r="DN33" s="371"/>
      <c r="EL33" s="8"/>
      <c r="EM33" s="8"/>
      <c r="EN33" s="30"/>
      <c r="EO33" s="30"/>
      <c r="EP33" s="30"/>
      <c r="EQ33" s="30"/>
      <c r="ER33" s="30"/>
      <c r="ES33" s="30"/>
      <c r="ET33" s="30"/>
      <c r="EU33" s="30"/>
      <c r="EV33" s="30"/>
      <c r="EW33" s="30"/>
      <c r="EX33" s="8"/>
      <c r="EY33" s="8"/>
      <c r="EZ33" s="8"/>
      <c r="FA33" s="8"/>
      <c r="FB33" s="8"/>
      <c r="FC33" s="8"/>
    </row>
    <row r="34" spans="3:184" ht="12.95" customHeight="1">
      <c r="C34" s="320"/>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2"/>
      <c r="AC34" s="326"/>
      <c r="AD34" s="327"/>
      <c r="AE34" s="327"/>
      <c r="AF34" s="328"/>
      <c r="AG34" s="331"/>
      <c r="AH34" s="332"/>
      <c r="AI34" s="332"/>
      <c r="AJ34" s="332"/>
      <c r="AK34" s="332"/>
      <c r="AL34" s="336"/>
      <c r="AM34" s="337"/>
      <c r="AN34" s="337"/>
      <c r="AO34" s="337"/>
      <c r="AP34" s="337"/>
      <c r="AQ34" s="337"/>
      <c r="AR34" s="337"/>
      <c r="AS34" s="338"/>
      <c r="AT34" s="342"/>
      <c r="AU34" s="343"/>
      <c r="AV34" s="343"/>
      <c r="AW34" s="343"/>
      <c r="AX34" s="343"/>
      <c r="AY34" s="343"/>
      <c r="AZ34" s="343"/>
      <c r="BA34" s="343"/>
      <c r="BB34" s="344"/>
      <c r="BC34" s="345"/>
      <c r="BD34" s="346"/>
      <c r="BE34" s="346"/>
      <c r="BF34" s="346"/>
      <c r="BG34" s="346"/>
      <c r="BH34" s="346"/>
      <c r="BI34" s="346"/>
      <c r="BJ34" s="347"/>
      <c r="BK34" s="351"/>
      <c r="BL34" s="352"/>
      <c r="BM34" s="352"/>
      <c r="BN34" s="352"/>
      <c r="BO34" s="352"/>
      <c r="BP34" s="352"/>
      <c r="BQ34" s="352"/>
      <c r="BR34" s="352"/>
      <c r="BS34" s="353"/>
      <c r="BT34" s="363"/>
      <c r="BU34" s="364"/>
      <c r="BV34" s="364"/>
      <c r="BW34" s="364"/>
      <c r="BX34" s="364"/>
      <c r="BY34" s="364"/>
      <c r="BZ34" s="364"/>
      <c r="CA34" s="364"/>
      <c r="CB34" s="365"/>
      <c r="CC34" s="368"/>
      <c r="CD34" s="369"/>
      <c r="CE34" s="369"/>
      <c r="CF34" s="369"/>
      <c r="CG34" s="369"/>
      <c r="CH34" s="369"/>
      <c r="CI34" s="369"/>
      <c r="CJ34" s="369"/>
      <c r="CK34" s="369"/>
      <c r="CL34" s="31"/>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32"/>
      <c r="DL34" s="371"/>
      <c r="DM34" s="371"/>
      <c r="DN34" s="371"/>
      <c r="EL34" s="8"/>
      <c r="EM34" s="8"/>
      <c r="EN34" s="30"/>
      <c r="EO34" s="30"/>
      <c r="EP34" s="30"/>
      <c r="EQ34" s="30"/>
      <c r="ER34" s="30"/>
      <c r="ES34" s="30"/>
      <c r="ET34" s="30"/>
      <c r="EU34" s="30"/>
      <c r="EV34" s="30"/>
      <c r="EW34" s="30"/>
      <c r="EX34" s="8"/>
      <c r="EY34" s="8"/>
      <c r="EZ34" s="8"/>
      <c r="FA34" s="8"/>
      <c r="FB34" s="8"/>
      <c r="FC34" s="8"/>
    </row>
    <row r="35" spans="3:184" ht="12.95" customHeight="1">
      <c r="C35" s="372"/>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4"/>
      <c r="AC35" s="375"/>
      <c r="AD35" s="376"/>
      <c r="AE35" s="376"/>
      <c r="AF35" s="377"/>
      <c r="AG35" s="358"/>
      <c r="AH35" s="359"/>
      <c r="AI35" s="359"/>
      <c r="AJ35" s="359"/>
      <c r="AK35" s="359"/>
      <c r="AL35" s="336"/>
      <c r="AM35" s="337"/>
      <c r="AN35" s="337"/>
      <c r="AO35" s="337"/>
      <c r="AP35" s="337"/>
      <c r="AQ35" s="337"/>
      <c r="AR35" s="337"/>
      <c r="AS35" s="338"/>
      <c r="AT35" s="342"/>
      <c r="AU35" s="343"/>
      <c r="AV35" s="343"/>
      <c r="AW35" s="343"/>
      <c r="AX35" s="343"/>
      <c r="AY35" s="343"/>
      <c r="AZ35" s="343"/>
      <c r="BA35" s="343"/>
      <c r="BB35" s="344"/>
      <c r="BC35" s="345" t="str">
        <f t="shared" ref="BC35" si="2">IFERROR(IF(SUM(BK35:CB36)&gt;0="","",ROUNDDOWN(CC35/AT35,3)),"")</f>
        <v/>
      </c>
      <c r="BD35" s="346"/>
      <c r="BE35" s="346"/>
      <c r="BF35" s="346"/>
      <c r="BG35" s="346"/>
      <c r="BH35" s="346"/>
      <c r="BI35" s="346"/>
      <c r="BJ35" s="347"/>
      <c r="BK35" s="378"/>
      <c r="BL35" s="379"/>
      <c r="BM35" s="379"/>
      <c r="BN35" s="379"/>
      <c r="BO35" s="379"/>
      <c r="BP35" s="379"/>
      <c r="BQ35" s="379"/>
      <c r="BR35" s="379"/>
      <c r="BS35" s="380"/>
      <c r="BT35" s="363"/>
      <c r="BU35" s="364"/>
      <c r="BV35" s="364"/>
      <c r="BW35" s="364"/>
      <c r="BX35" s="364"/>
      <c r="BY35" s="364"/>
      <c r="BZ35" s="364"/>
      <c r="CA35" s="364"/>
      <c r="CB35" s="365"/>
      <c r="CC35" s="366" t="str">
        <f>IF(AND(BK35="",BT35=""),"",SUM(BK35:CB36))</f>
        <v/>
      </c>
      <c r="CD35" s="367"/>
      <c r="CE35" s="367"/>
      <c r="CF35" s="367"/>
      <c r="CG35" s="367"/>
      <c r="CH35" s="367"/>
      <c r="CI35" s="367"/>
      <c r="CJ35" s="367"/>
      <c r="CK35" s="367"/>
      <c r="CL35" s="31"/>
      <c r="CM35" s="175" t="str">
        <f t="shared" ref="CM35" si="3">IF(OR(CC35="",CC35&lt;=AT35),"","出来高が注文金額を超過してます")</f>
        <v/>
      </c>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L35" s="370"/>
      <c r="DM35" s="371"/>
      <c r="DN35" s="371"/>
      <c r="EL35" s="8"/>
      <c r="EM35" s="8"/>
      <c r="EN35" s="30"/>
      <c r="EO35" s="30"/>
      <c r="EP35" s="30"/>
      <c r="EQ35" s="30"/>
      <c r="ER35" s="30"/>
      <c r="ES35" s="30"/>
      <c r="ET35" s="30"/>
      <c r="EU35" s="30"/>
      <c r="EV35" s="30"/>
      <c r="EW35" s="30"/>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row>
    <row r="36" spans="3:184" ht="12.95" customHeight="1">
      <c r="C36" s="320"/>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2"/>
      <c r="AC36" s="326"/>
      <c r="AD36" s="327"/>
      <c r="AE36" s="327"/>
      <c r="AF36" s="328"/>
      <c r="AG36" s="331"/>
      <c r="AH36" s="332"/>
      <c r="AI36" s="332"/>
      <c r="AJ36" s="332"/>
      <c r="AK36" s="332"/>
      <c r="AL36" s="336"/>
      <c r="AM36" s="337"/>
      <c r="AN36" s="337"/>
      <c r="AO36" s="337"/>
      <c r="AP36" s="337"/>
      <c r="AQ36" s="337"/>
      <c r="AR36" s="337"/>
      <c r="AS36" s="338"/>
      <c r="AT36" s="342"/>
      <c r="AU36" s="343"/>
      <c r="AV36" s="343"/>
      <c r="AW36" s="343"/>
      <c r="AX36" s="343"/>
      <c r="AY36" s="343"/>
      <c r="AZ36" s="343"/>
      <c r="BA36" s="343"/>
      <c r="BB36" s="344"/>
      <c r="BC36" s="345"/>
      <c r="BD36" s="346"/>
      <c r="BE36" s="346"/>
      <c r="BF36" s="346"/>
      <c r="BG36" s="346"/>
      <c r="BH36" s="346"/>
      <c r="BI36" s="346"/>
      <c r="BJ36" s="347"/>
      <c r="BK36" s="351"/>
      <c r="BL36" s="352"/>
      <c r="BM36" s="352"/>
      <c r="BN36" s="352"/>
      <c r="BO36" s="352"/>
      <c r="BP36" s="352"/>
      <c r="BQ36" s="352"/>
      <c r="BR36" s="352"/>
      <c r="BS36" s="353"/>
      <c r="BT36" s="363"/>
      <c r="BU36" s="364"/>
      <c r="BV36" s="364"/>
      <c r="BW36" s="364"/>
      <c r="BX36" s="364"/>
      <c r="BY36" s="364"/>
      <c r="BZ36" s="364"/>
      <c r="CA36" s="364"/>
      <c r="CB36" s="365"/>
      <c r="CC36" s="368"/>
      <c r="CD36" s="369"/>
      <c r="CE36" s="369"/>
      <c r="CF36" s="369"/>
      <c r="CG36" s="369"/>
      <c r="CH36" s="369"/>
      <c r="CI36" s="369"/>
      <c r="CJ36" s="369"/>
      <c r="CK36" s="369"/>
      <c r="CL36" s="31"/>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L36" s="371"/>
      <c r="DM36" s="371"/>
      <c r="DN36" s="371"/>
      <c r="EL36" s="8"/>
      <c r="EM36" s="8"/>
      <c r="EN36" s="30"/>
      <c r="EO36" s="30"/>
      <c r="EP36" s="30"/>
      <c r="EQ36" s="30"/>
      <c r="ER36" s="30"/>
      <c r="ES36" s="30"/>
      <c r="ET36" s="30"/>
      <c r="EU36" s="30"/>
      <c r="EV36" s="30"/>
      <c r="EW36" s="30"/>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row>
    <row r="37" spans="3:184" ht="12.95" customHeight="1">
      <c r="C37" s="372"/>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4"/>
      <c r="AC37" s="375"/>
      <c r="AD37" s="376"/>
      <c r="AE37" s="376"/>
      <c r="AF37" s="377"/>
      <c r="AG37" s="358"/>
      <c r="AH37" s="359"/>
      <c r="AI37" s="359"/>
      <c r="AJ37" s="359"/>
      <c r="AK37" s="359"/>
      <c r="AL37" s="336"/>
      <c r="AM37" s="337"/>
      <c r="AN37" s="337"/>
      <c r="AO37" s="337"/>
      <c r="AP37" s="337"/>
      <c r="AQ37" s="337"/>
      <c r="AR37" s="337"/>
      <c r="AS37" s="338"/>
      <c r="AT37" s="342"/>
      <c r="AU37" s="343"/>
      <c r="AV37" s="343"/>
      <c r="AW37" s="343"/>
      <c r="AX37" s="343"/>
      <c r="AY37" s="343"/>
      <c r="AZ37" s="343"/>
      <c r="BA37" s="343"/>
      <c r="BB37" s="344"/>
      <c r="BC37" s="345" t="str">
        <f t="shared" ref="BC37" si="4">IFERROR(IF(SUM(BK37:CB38)&gt;0="","",ROUNDDOWN(CC37/AT37,3)),"")</f>
        <v/>
      </c>
      <c r="BD37" s="346"/>
      <c r="BE37" s="346"/>
      <c r="BF37" s="346"/>
      <c r="BG37" s="346"/>
      <c r="BH37" s="346"/>
      <c r="BI37" s="346"/>
      <c r="BJ37" s="347"/>
      <c r="BK37" s="378"/>
      <c r="BL37" s="379"/>
      <c r="BM37" s="379"/>
      <c r="BN37" s="379"/>
      <c r="BO37" s="379"/>
      <c r="BP37" s="379"/>
      <c r="BQ37" s="379"/>
      <c r="BR37" s="379"/>
      <c r="BS37" s="380"/>
      <c r="BT37" s="363"/>
      <c r="BU37" s="364"/>
      <c r="BV37" s="364"/>
      <c r="BW37" s="364"/>
      <c r="BX37" s="364"/>
      <c r="BY37" s="364"/>
      <c r="BZ37" s="364"/>
      <c r="CA37" s="364"/>
      <c r="CB37" s="365"/>
      <c r="CC37" s="366" t="str">
        <f>IF(AND(BK37="",BT37=""),"",SUM(BK37:CB38))</f>
        <v/>
      </c>
      <c r="CD37" s="367"/>
      <c r="CE37" s="367"/>
      <c r="CF37" s="367"/>
      <c r="CG37" s="367"/>
      <c r="CH37" s="367"/>
      <c r="CI37" s="367"/>
      <c r="CJ37" s="367"/>
      <c r="CK37" s="367"/>
      <c r="CL37" s="31"/>
      <c r="CM37" s="175" t="str">
        <f t="shared" ref="CM37" si="5">IF(OR(CC37="",CC37&lt;=AT37),"","出来高が注文金額を超過してます")</f>
        <v/>
      </c>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L37" s="370"/>
      <c r="DM37" s="371"/>
      <c r="DN37" s="371"/>
      <c r="EP37" s="8"/>
      <c r="EQ37" s="8"/>
      <c r="ER37" s="8"/>
      <c r="ES37" s="8"/>
      <c r="ET37" s="8"/>
      <c r="EU37" s="8"/>
      <c r="EV37" s="8"/>
      <c r="EW37" s="8"/>
      <c r="EX37" s="8"/>
      <c r="EY37" s="8"/>
      <c r="EZ37" s="8"/>
      <c r="FA37" s="8"/>
      <c r="FB37" s="8"/>
      <c r="FC37" s="8"/>
      <c r="FD37" s="8"/>
      <c r="FE37" s="8"/>
      <c r="FF37" s="8"/>
      <c r="FG37" s="20"/>
      <c r="FH37" s="20"/>
      <c r="FI37" s="20"/>
      <c r="FJ37" s="20"/>
      <c r="FK37" s="20"/>
      <c r="FL37" s="20"/>
      <c r="FM37" s="20"/>
      <c r="FN37" s="20"/>
      <c r="FO37" s="20"/>
      <c r="FP37" s="20"/>
      <c r="FQ37" s="20"/>
      <c r="FR37" s="20"/>
      <c r="FS37" s="20"/>
      <c r="FT37" s="20"/>
      <c r="FU37" s="20"/>
      <c r="FV37" s="20"/>
      <c r="FW37" s="20"/>
      <c r="FX37" s="20"/>
      <c r="FY37" s="20"/>
      <c r="FZ37" s="20"/>
      <c r="GA37" s="20"/>
      <c r="GB37" s="8"/>
    </row>
    <row r="38" spans="3:184" ht="12.95" customHeight="1">
      <c r="C38" s="320"/>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2"/>
      <c r="AC38" s="326"/>
      <c r="AD38" s="327"/>
      <c r="AE38" s="327"/>
      <c r="AF38" s="328"/>
      <c r="AG38" s="331"/>
      <c r="AH38" s="332"/>
      <c r="AI38" s="332"/>
      <c r="AJ38" s="332"/>
      <c r="AK38" s="332"/>
      <c r="AL38" s="336"/>
      <c r="AM38" s="337"/>
      <c r="AN38" s="337"/>
      <c r="AO38" s="337"/>
      <c r="AP38" s="337"/>
      <c r="AQ38" s="337"/>
      <c r="AR38" s="337"/>
      <c r="AS38" s="338"/>
      <c r="AT38" s="342"/>
      <c r="AU38" s="343"/>
      <c r="AV38" s="343"/>
      <c r="AW38" s="343"/>
      <c r="AX38" s="343"/>
      <c r="AY38" s="343"/>
      <c r="AZ38" s="343"/>
      <c r="BA38" s="343"/>
      <c r="BB38" s="344"/>
      <c r="BC38" s="345"/>
      <c r="BD38" s="346"/>
      <c r="BE38" s="346"/>
      <c r="BF38" s="346"/>
      <c r="BG38" s="346"/>
      <c r="BH38" s="346"/>
      <c r="BI38" s="346"/>
      <c r="BJ38" s="347"/>
      <c r="BK38" s="351"/>
      <c r="BL38" s="352"/>
      <c r="BM38" s="352"/>
      <c r="BN38" s="352"/>
      <c r="BO38" s="352"/>
      <c r="BP38" s="352"/>
      <c r="BQ38" s="352"/>
      <c r="BR38" s="352"/>
      <c r="BS38" s="353"/>
      <c r="BT38" s="363"/>
      <c r="BU38" s="364"/>
      <c r="BV38" s="364"/>
      <c r="BW38" s="364"/>
      <c r="BX38" s="364"/>
      <c r="BY38" s="364"/>
      <c r="BZ38" s="364"/>
      <c r="CA38" s="364"/>
      <c r="CB38" s="365"/>
      <c r="CC38" s="368"/>
      <c r="CD38" s="369"/>
      <c r="CE38" s="369"/>
      <c r="CF38" s="369"/>
      <c r="CG38" s="369"/>
      <c r="CH38" s="369"/>
      <c r="CI38" s="369"/>
      <c r="CJ38" s="369"/>
      <c r="CK38" s="369"/>
      <c r="CL38" s="31"/>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L38" s="371"/>
      <c r="DM38" s="371"/>
      <c r="DN38" s="371"/>
      <c r="EP38" s="8"/>
      <c r="EQ38" s="8"/>
      <c r="ER38" s="8"/>
      <c r="ES38" s="8"/>
      <c r="ET38" s="8"/>
      <c r="EU38" s="8"/>
      <c r="EV38" s="8"/>
      <c r="EW38" s="8"/>
      <c r="EX38" s="8"/>
      <c r="EY38" s="8"/>
      <c r="EZ38" s="8"/>
      <c r="FA38" s="8"/>
      <c r="FB38" s="8"/>
      <c r="FC38" s="8"/>
      <c r="FD38" s="8"/>
      <c r="FE38" s="8"/>
      <c r="FF38" s="8"/>
      <c r="FG38" s="20"/>
      <c r="FH38" s="20"/>
      <c r="FI38" s="20"/>
      <c r="FJ38" s="20"/>
      <c r="FK38" s="20"/>
      <c r="FL38" s="20"/>
      <c r="FM38" s="20"/>
      <c r="FN38" s="20"/>
      <c r="FO38" s="20"/>
      <c r="FP38" s="20"/>
      <c r="FQ38" s="8"/>
      <c r="FR38" s="8"/>
      <c r="FS38" s="8"/>
      <c r="FT38" s="8"/>
      <c r="FU38" s="8"/>
      <c r="FV38" s="8"/>
      <c r="FW38" s="8"/>
      <c r="FX38" s="8"/>
      <c r="FY38" s="8"/>
      <c r="FZ38" s="8"/>
      <c r="GA38" s="8"/>
      <c r="GB38" s="8"/>
    </row>
    <row r="39" spans="3:184" ht="12.95" customHeight="1">
      <c r="C39" s="372"/>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4"/>
      <c r="AC39" s="375"/>
      <c r="AD39" s="376"/>
      <c r="AE39" s="376"/>
      <c r="AF39" s="377"/>
      <c r="AG39" s="358"/>
      <c r="AH39" s="359"/>
      <c r="AI39" s="359"/>
      <c r="AJ39" s="359"/>
      <c r="AK39" s="359"/>
      <c r="AL39" s="336"/>
      <c r="AM39" s="337"/>
      <c r="AN39" s="337"/>
      <c r="AO39" s="337"/>
      <c r="AP39" s="337"/>
      <c r="AQ39" s="337"/>
      <c r="AR39" s="337"/>
      <c r="AS39" s="338"/>
      <c r="AT39" s="342"/>
      <c r="AU39" s="343"/>
      <c r="AV39" s="343"/>
      <c r="AW39" s="343"/>
      <c r="AX39" s="343"/>
      <c r="AY39" s="343"/>
      <c r="AZ39" s="343"/>
      <c r="BA39" s="343"/>
      <c r="BB39" s="344"/>
      <c r="BC39" s="345" t="str">
        <f t="shared" ref="BC39" si="6">IFERROR(IF(SUM(BK39:CB40)&gt;0="","",ROUNDDOWN(CC39/AT39,3)),"")</f>
        <v/>
      </c>
      <c r="BD39" s="346"/>
      <c r="BE39" s="346"/>
      <c r="BF39" s="346"/>
      <c r="BG39" s="346"/>
      <c r="BH39" s="346"/>
      <c r="BI39" s="346"/>
      <c r="BJ39" s="347"/>
      <c r="BK39" s="378"/>
      <c r="BL39" s="379"/>
      <c r="BM39" s="379"/>
      <c r="BN39" s="379"/>
      <c r="BO39" s="379"/>
      <c r="BP39" s="379"/>
      <c r="BQ39" s="379"/>
      <c r="BR39" s="379"/>
      <c r="BS39" s="380"/>
      <c r="BT39" s="363"/>
      <c r="BU39" s="364"/>
      <c r="BV39" s="364"/>
      <c r="BW39" s="364"/>
      <c r="BX39" s="364"/>
      <c r="BY39" s="364"/>
      <c r="BZ39" s="364"/>
      <c r="CA39" s="364"/>
      <c r="CB39" s="365"/>
      <c r="CC39" s="366" t="str">
        <f t="shared" ref="CC39" si="7">IF(AND(BK39="",BT39=""),"",SUM(BK39:CB40))</f>
        <v/>
      </c>
      <c r="CD39" s="367"/>
      <c r="CE39" s="367"/>
      <c r="CF39" s="367"/>
      <c r="CG39" s="367"/>
      <c r="CH39" s="367"/>
      <c r="CI39" s="367"/>
      <c r="CJ39" s="367"/>
      <c r="CK39" s="367"/>
      <c r="CL39" s="31"/>
      <c r="CM39" s="175" t="str">
        <f t="shared" ref="CM39" si="8">IF(OR(CC39="",CC39&lt;=AT39),"","出来高が注文金額を超過してます")</f>
        <v/>
      </c>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EP39" s="8"/>
      <c r="EQ39" s="8"/>
      <c r="ER39" s="8"/>
      <c r="ES39" s="8"/>
      <c r="ET39" s="8"/>
      <c r="EU39" s="8"/>
      <c r="EV39" s="8"/>
      <c r="EW39" s="8"/>
      <c r="EX39" s="8"/>
      <c r="EY39" s="8"/>
      <c r="EZ39" s="8"/>
      <c r="FA39" s="8"/>
      <c r="FB39" s="8"/>
      <c r="FC39" s="8"/>
      <c r="FD39" s="8"/>
      <c r="FE39" s="8"/>
      <c r="FF39" s="8"/>
      <c r="FG39" s="33"/>
      <c r="FH39" s="33"/>
      <c r="FI39" s="33"/>
      <c r="FJ39" s="33"/>
      <c r="FK39" s="33"/>
      <c r="FL39" s="33"/>
      <c r="FM39" s="33"/>
      <c r="FN39" s="33"/>
      <c r="FO39" s="33"/>
      <c r="FP39" s="33"/>
      <c r="FQ39" s="8"/>
      <c r="FR39" s="8"/>
      <c r="FS39" s="8"/>
      <c r="FT39" s="8"/>
      <c r="FU39" s="8"/>
      <c r="FV39" s="8"/>
      <c r="FW39" s="8"/>
      <c r="FX39" s="8"/>
      <c r="FY39" s="8"/>
      <c r="FZ39" s="8"/>
      <c r="GA39" s="8"/>
      <c r="GB39" s="8"/>
    </row>
    <row r="40" spans="3:184" ht="12.95" customHeight="1">
      <c r="C40" s="320"/>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2"/>
      <c r="AC40" s="326"/>
      <c r="AD40" s="327"/>
      <c r="AE40" s="327"/>
      <c r="AF40" s="328"/>
      <c r="AG40" s="331"/>
      <c r="AH40" s="332"/>
      <c r="AI40" s="332"/>
      <c r="AJ40" s="332"/>
      <c r="AK40" s="332"/>
      <c r="AL40" s="336"/>
      <c r="AM40" s="337"/>
      <c r="AN40" s="337"/>
      <c r="AO40" s="337"/>
      <c r="AP40" s="337"/>
      <c r="AQ40" s="337"/>
      <c r="AR40" s="337"/>
      <c r="AS40" s="338"/>
      <c r="AT40" s="342"/>
      <c r="AU40" s="343"/>
      <c r="AV40" s="343"/>
      <c r="AW40" s="343"/>
      <c r="AX40" s="343"/>
      <c r="AY40" s="343"/>
      <c r="AZ40" s="343"/>
      <c r="BA40" s="343"/>
      <c r="BB40" s="344"/>
      <c r="BC40" s="345"/>
      <c r="BD40" s="346"/>
      <c r="BE40" s="346"/>
      <c r="BF40" s="346"/>
      <c r="BG40" s="346"/>
      <c r="BH40" s="346"/>
      <c r="BI40" s="346"/>
      <c r="BJ40" s="347"/>
      <c r="BK40" s="351"/>
      <c r="BL40" s="352"/>
      <c r="BM40" s="352"/>
      <c r="BN40" s="352"/>
      <c r="BO40" s="352"/>
      <c r="BP40" s="352"/>
      <c r="BQ40" s="352"/>
      <c r="BR40" s="352"/>
      <c r="BS40" s="353"/>
      <c r="BT40" s="363"/>
      <c r="BU40" s="364"/>
      <c r="BV40" s="364"/>
      <c r="BW40" s="364"/>
      <c r="BX40" s="364"/>
      <c r="BY40" s="364"/>
      <c r="BZ40" s="364"/>
      <c r="CA40" s="364"/>
      <c r="CB40" s="365"/>
      <c r="CC40" s="368"/>
      <c r="CD40" s="369"/>
      <c r="CE40" s="369"/>
      <c r="CF40" s="369"/>
      <c r="CG40" s="369"/>
      <c r="CH40" s="369"/>
      <c r="CI40" s="369"/>
      <c r="CJ40" s="369"/>
      <c r="CK40" s="369"/>
      <c r="CL40" s="31"/>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EP40" s="8"/>
      <c r="EQ40" s="8"/>
      <c r="ER40" s="8"/>
      <c r="ES40" s="8"/>
      <c r="ET40" s="8"/>
      <c r="EU40" s="8"/>
      <c r="EV40" s="8"/>
      <c r="EW40" s="8"/>
      <c r="EX40" s="8"/>
      <c r="EY40" s="8"/>
      <c r="EZ40" s="8"/>
      <c r="FA40" s="8"/>
      <c r="FB40" s="8"/>
      <c r="FC40" s="8"/>
      <c r="FD40" s="8"/>
      <c r="FE40" s="8"/>
      <c r="FF40" s="8"/>
      <c r="FG40" s="33"/>
      <c r="FH40" s="33"/>
      <c r="FI40" s="33"/>
      <c r="FJ40" s="33"/>
      <c r="FK40" s="33"/>
      <c r="FL40" s="33"/>
      <c r="FM40" s="33"/>
      <c r="FN40" s="33"/>
      <c r="FO40" s="33"/>
      <c r="FP40" s="33"/>
      <c r="FQ40" s="8"/>
      <c r="FR40" s="8"/>
      <c r="FS40" s="8"/>
      <c r="FT40" s="8"/>
      <c r="FU40" s="8"/>
      <c r="FV40" s="8"/>
      <c r="FW40" s="8"/>
      <c r="FX40" s="8"/>
      <c r="FY40" s="8"/>
      <c r="FZ40" s="8"/>
      <c r="GA40" s="8"/>
      <c r="GB40" s="8"/>
    </row>
    <row r="41" spans="3:184" ht="12.95" customHeight="1">
      <c r="C41" s="372"/>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4"/>
      <c r="AC41" s="375"/>
      <c r="AD41" s="376"/>
      <c r="AE41" s="376"/>
      <c r="AF41" s="377"/>
      <c r="AG41" s="358"/>
      <c r="AH41" s="359"/>
      <c r="AI41" s="359"/>
      <c r="AJ41" s="359"/>
      <c r="AK41" s="359"/>
      <c r="AL41" s="336"/>
      <c r="AM41" s="337"/>
      <c r="AN41" s="337"/>
      <c r="AO41" s="337"/>
      <c r="AP41" s="337"/>
      <c r="AQ41" s="337"/>
      <c r="AR41" s="337"/>
      <c r="AS41" s="338"/>
      <c r="AT41" s="342"/>
      <c r="AU41" s="343"/>
      <c r="AV41" s="343"/>
      <c r="AW41" s="343"/>
      <c r="AX41" s="343"/>
      <c r="AY41" s="343"/>
      <c r="AZ41" s="343"/>
      <c r="BA41" s="343"/>
      <c r="BB41" s="344"/>
      <c r="BC41" s="345" t="str">
        <f t="shared" ref="BC41" si="9">IFERROR(IF(SUM(BK41:CB42)&gt;0="","",ROUNDDOWN(CC41/AT41,3)),"")</f>
        <v/>
      </c>
      <c r="BD41" s="346"/>
      <c r="BE41" s="346"/>
      <c r="BF41" s="346"/>
      <c r="BG41" s="346"/>
      <c r="BH41" s="346"/>
      <c r="BI41" s="346"/>
      <c r="BJ41" s="347"/>
      <c r="BK41" s="378"/>
      <c r="BL41" s="379"/>
      <c r="BM41" s="379"/>
      <c r="BN41" s="379"/>
      <c r="BO41" s="379"/>
      <c r="BP41" s="379"/>
      <c r="BQ41" s="379"/>
      <c r="BR41" s="379"/>
      <c r="BS41" s="380"/>
      <c r="BT41" s="363"/>
      <c r="BU41" s="364"/>
      <c r="BV41" s="364"/>
      <c r="BW41" s="364"/>
      <c r="BX41" s="364"/>
      <c r="BY41" s="364"/>
      <c r="BZ41" s="364"/>
      <c r="CA41" s="364"/>
      <c r="CB41" s="365"/>
      <c r="CC41" s="366" t="str">
        <f t="shared" ref="CC41" si="10">IF(AND(BK41="",BT41=""),"",SUM(BK41:CB42))</f>
        <v/>
      </c>
      <c r="CD41" s="367"/>
      <c r="CE41" s="367"/>
      <c r="CF41" s="367"/>
      <c r="CG41" s="367"/>
      <c r="CH41" s="367"/>
      <c r="CI41" s="367"/>
      <c r="CJ41" s="367"/>
      <c r="CK41" s="367"/>
      <c r="CL41" s="31"/>
      <c r="CM41" s="175" t="str">
        <f t="shared" ref="CM41" si="11">IF(OR(CC41="",CC41&lt;=AT41),"","出来高が注文金額を超過してます")</f>
        <v/>
      </c>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EP41" s="8"/>
      <c r="EQ41" s="8"/>
      <c r="ER41" s="8"/>
      <c r="ES41" s="8"/>
      <c r="ET41" s="8"/>
      <c r="EU41" s="8"/>
      <c r="EV41" s="8"/>
      <c r="EW41" s="8"/>
      <c r="EX41" s="8"/>
      <c r="EY41" s="8"/>
      <c r="EZ41" s="8"/>
      <c r="FA41" s="8"/>
      <c r="FB41" s="8"/>
      <c r="FC41" s="8"/>
      <c r="FD41" s="8"/>
      <c r="FE41" s="8"/>
      <c r="FF41" s="8"/>
      <c r="FG41" s="33"/>
      <c r="FH41" s="33"/>
      <c r="FI41" s="33"/>
      <c r="FJ41" s="33"/>
      <c r="FK41" s="33"/>
      <c r="FL41" s="33"/>
      <c r="FM41" s="33"/>
      <c r="FN41" s="33"/>
      <c r="FO41" s="33"/>
      <c r="FP41" s="33"/>
      <c r="FQ41" s="8"/>
      <c r="FR41" s="8"/>
      <c r="FS41" s="8"/>
      <c r="FT41" s="8"/>
      <c r="FU41" s="8"/>
      <c r="FV41" s="8"/>
      <c r="FW41" s="8"/>
      <c r="FX41" s="8"/>
      <c r="FY41" s="8"/>
      <c r="FZ41" s="8"/>
      <c r="GA41" s="8"/>
      <c r="GB41" s="8"/>
    </row>
    <row r="42" spans="3:184" ht="12.95" customHeight="1">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2"/>
      <c r="AC42" s="326"/>
      <c r="AD42" s="327"/>
      <c r="AE42" s="327"/>
      <c r="AF42" s="328"/>
      <c r="AG42" s="331"/>
      <c r="AH42" s="332"/>
      <c r="AI42" s="332"/>
      <c r="AJ42" s="332"/>
      <c r="AK42" s="332"/>
      <c r="AL42" s="336"/>
      <c r="AM42" s="337"/>
      <c r="AN42" s="337"/>
      <c r="AO42" s="337"/>
      <c r="AP42" s="337"/>
      <c r="AQ42" s="337"/>
      <c r="AR42" s="337"/>
      <c r="AS42" s="338"/>
      <c r="AT42" s="342"/>
      <c r="AU42" s="343"/>
      <c r="AV42" s="343"/>
      <c r="AW42" s="343"/>
      <c r="AX42" s="343"/>
      <c r="AY42" s="343"/>
      <c r="AZ42" s="343"/>
      <c r="BA42" s="343"/>
      <c r="BB42" s="344"/>
      <c r="BC42" s="345"/>
      <c r="BD42" s="346"/>
      <c r="BE42" s="346"/>
      <c r="BF42" s="346"/>
      <c r="BG42" s="346"/>
      <c r="BH42" s="346"/>
      <c r="BI42" s="346"/>
      <c r="BJ42" s="347"/>
      <c r="BK42" s="351"/>
      <c r="BL42" s="352"/>
      <c r="BM42" s="352"/>
      <c r="BN42" s="352"/>
      <c r="BO42" s="352"/>
      <c r="BP42" s="352"/>
      <c r="BQ42" s="352"/>
      <c r="BR42" s="352"/>
      <c r="BS42" s="353"/>
      <c r="BT42" s="363"/>
      <c r="BU42" s="364"/>
      <c r="BV42" s="364"/>
      <c r="BW42" s="364"/>
      <c r="BX42" s="364"/>
      <c r="BY42" s="364"/>
      <c r="BZ42" s="364"/>
      <c r="CA42" s="364"/>
      <c r="CB42" s="365"/>
      <c r="CC42" s="368"/>
      <c r="CD42" s="369"/>
      <c r="CE42" s="369"/>
      <c r="CF42" s="369"/>
      <c r="CG42" s="369"/>
      <c r="CH42" s="369"/>
      <c r="CI42" s="369"/>
      <c r="CJ42" s="369"/>
      <c r="CK42" s="369"/>
      <c r="CL42" s="31"/>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EP42" s="8"/>
      <c r="EQ42" s="8"/>
      <c r="ER42" s="8"/>
      <c r="ES42" s="8"/>
      <c r="ET42" s="8"/>
      <c r="EU42" s="8"/>
      <c r="EV42" s="8"/>
      <c r="EW42" s="8"/>
      <c r="EX42" s="8"/>
      <c r="EY42" s="8"/>
      <c r="EZ42" s="8"/>
      <c r="FA42" s="8"/>
      <c r="FB42" s="8"/>
      <c r="FC42" s="8"/>
      <c r="FD42" s="8"/>
      <c r="FE42" s="8"/>
      <c r="FF42" s="8"/>
      <c r="FG42" s="33"/>
      <c r="FH42" s="33"/>
      <c r="FI42" s="33"/>
      <c r="FJ42" s="33"/>
      <c r="FK42" s="33"/>
      <c r="FL42" s="33"/>
      <c r="FM42" s="33"/>
      <c r="FN42" s="33"/>
      <c r="FO42" s="33"/>
      <c r="FP42" s="33"/>
      <c r="FQ42" s="8"/>
      <c r="FR42" s="8"/>
      <c r="FS42" s="8"/>
      <c r="FT42" s="8"/>
      <c r="FU42" s="8"/>
      <c r="FV42" s="8"/>
      <c r="FW42" s="8"/>
      <c r="FX42" s="8"/>
      <c r="FY42" s="8"/>
      <c r="FZ42" s="8"/>
      <c r="GA42" s="8"/>
      <c r="GB42" s="8"/>
    </row>
    <row r="43" spans="3:184" ht="12.95" customHeight="1">
      <c r="C43" s="372"/>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4"/>
      <c r="AC43" s="375"/>
      <c r="AD43" s="376"/>
      <c r="AE43" s="376"/>
      <c r="AF43" s="377"/>
      <c r="AG43" s="358"/>
      <c r="AH43" s="359"/>
      <c r="AI43" s="359"/>
      <c r="AJ43" s="359"/>
      <c r="AK43" s="359"/>
      <c r="AL43" s="336"/>
      <c r="AM43" s="337"/>
      <c r="AN43" s="337"/>
      <c r="AO43" s="337"/>
      <c r="AP43" s="337"/>
      <c r="AQ43" s="337"/>
      <c r="AR43" s="337"/>
      <c r="AS43" s="338"/>
      <c r="AT43" s="342"/>
      <c r="AU43" s="343"/>
      <c r="AV43" s="343"/>
      <c r="AW43" s="343"/>
      <c r="AX43" s="343"/>
      <c r="AY43" s="343"/>
      <c r="AZ43" s="343"/>
      <c r="BA43" s="343"/>
      <c r="BB43" s="344"/>
      <c r="BC43" s="345" t="str">
        <f t="shared" ref="BC43" si="12">IFERROR(IF(SUM(BK43:CB44)&gt;0="","",ROUNDDOWN(CC43/AT43,3)),"")</f>
        <v/>
      </c>
      <c r="BD43" s="346"/>
      <c r="BE43" s="346"/>
      <c r="BF43" s="346"/>
      <c r="BG43" s="346"/>
      <c r="BH43" s="346"/>
      <c r="BI43" s="346"/>
      <c r="BJ43" s="347"/>
      <c r="BK43" s="378"/>
      <c r="BL43" s="379"/>
      <c r="BM43" s="379"/>
      <c r="BN43" s="379"/>
      <c r="BO43" s="379"/>
      <c r="BP43" s="379"/>
      <c r="BQ43" s="379"/>
      <c r="BR43" s="379"/>
      <c r="BS43" s="380"/>
      <c r="BT43" s="363"/>
      <c r="BU43" s="364"/>
      <c r="BV43" s="364"/>
      <c r="BW43" s="364"/>
      <c r="BX43" s="364"/>
      <c r="BY43" s="364"/>
      <c r="BZ43" s="364"/>
      <c r="CA43" s="364"/>
      <c r="CB43" s="365"/>
      <c r="CC43" s="366" t="str">
        <f t="shared" ref="CC43" si="13">IF(AND(BK43="",BT43=""),"",SUM(BK43:CB44))</f>
        <v/>
      </c>
      <c r="CD43" s="367"/>
      <c r="CE43" s="367"/>
      <c r="CF43" s="367"/>
      <c r="CG43" s="367"/>
      <c r="CH43" s="367"/>
      <c r="CI43" s="367"/>
      <c r="CJ43" s="367"/>
      <c r="CK43" s="367"/>
      <c r="CL43" s="31"/>
      <c r="CM43" s="175" t="str">
        <f t="shared" ref="CM43" si="14">IF(OR(CC43="",CC43&lt;=AT43),"","出来高が注文金額を超過してます")</f>
        <v/>
      </c>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EP43" s="8"/>
      <c r="EQ43" s="8"/>
      <c r="ER43" s="8"/>
      <c r="ES43" s="8"/>
      <c r="ET43" s="8"/>
      <c r="EU43" s="8"/>
      <c r="EV43" s="8"/>
      <c r="EW43" s="8"/>
      <c r="EX43" s="8"/>
      <c r="EY43" s="8"/>
      <c r="EZ43" s="8"/>
      <c r="FA43" s="8"/>
      <c r="FB43" s="8"/>
      <c r="FC43" s="8"/>
      <c r="FD43" s="8"/>
      <c r="FE43" s="8"/>
      <c r="FF43" s="8"/>
      <c r="FG43" s="33"/>
      <c r="FH43" s="33"/>
      <c r="FI43" s="33"/>
      <c r="FJ43" s="33"/>
      <c r="FK43" s="33"/>
      <c r="FL43" s="33"/>
      <c r="FM43" s="33"/>
      <c r="FN43" s="33"/>
      <c r="FO43" s="33"/>
      <c r="FP43" s="33"/>
      <c r="FQ43" s="8"/>
      <c r="FR43" s="8"/>
      <c r="FS43" s="8"/>
      <c r="FT43" s="8"/>
      <c r="FU43" s="8"/>
      <c r="FV43" s="8"/>
      <c r="FW43" s="8"/>
      <c r="FX43" s="8"/>
      <c r="FY43" s="8"/>
      <c r="FZ43" s="8"/>
      <c r="GA43" s="8"/>
      <c r="GB43" s="8"/>
    </row>
    <row r="44" spans="3:184" ht="12.95" customHeight="1">
      <c r="C44" s="320"/>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2"/>
      <c r="AC44" s="326"/>
      <c r="AD44" s="327"/>
      <c r="AE44" s="327"/>
      <c r="AF44" s="328"/>
      <c r="AG44" s="331"/>
      <c r="AH44" s="332"/>
      <c r="AI44" s="332"/>
      <c r="AJ44" s="332"/>
      <c r="AK44" s="332"/>
      <c r="AL44" s="336"/>
      <c r="AM44" s="337"/>
      <c r="AN44" s="337"/>
      <c r="AO44" s="337"/>
      <c r="AP44" s="337"/>
      <c r="AQ44" s="337"/>
      <c r="AR44" s="337"/>
      <c r="AS44" s="338"/>
      <c r="AT44" s="342"/>
      <c r="AU44" s="343"/>
      <c r="AV44" s="343"/>
      <c r="AW44" s="343"/>
      <c r="AX44" s="343"/>
      <c r="AY44" s="343"/>
      <c r="AZ44" s="343"/>
      <c r="BA44" s="343"/>
      <c r="BB44" s="344"/>
      <c r="BC44" s="345"/>
      <c r="BD44" s="346"/>
      <c r="BE44" s="346"/>
      <c r="BF44" s="346"/>
      <c r="BG44" s="346"/>
      <c r="BH44" s="346"/>
      <c r="BI44" s="346"/>
      <c r="BJ44" s="347"/>
      <c r="BK44" s="351"/>
      <c r="BL44" s="352"/>
      <c r="BM44" s="352"/>
      <c r="BN44" s="352"/>
      <c r="BO44" s="352"/>
      <c r="BP44" s="352"/>
      <c r="BQ44" s="352"/>
      <c r="BR44" s="352"/>
      <c r="BS44" s="353"/>
      <c r="BT44" s="363"/>
      <c r="BU44" s="364"/>
      <c r="BV44" s="364"/>
      <c r="BW44" s="364"/>
      <c r="BX44" s="364"/>
      <c r="BY44" s="364"/>
      <c r="BZ44" s="364"/>
      <c r="CA44" s="364"/>
      <c r="CB44" s="365"/>
      <c r="CC44" s="368"/>
      <c r="CD44" s="369"/>
      <c r="CE44" s="369"/>
      <c r="CF44" s="369"/>
      <c r="CG44" s="369"/>
      <c r="CH44" s="369"/>
      <c r="CI44" s="369"/>
      <c r="CJ44" s="369"/>
      <c r="CK44" s="369"/>
      <c r="CL44" s="31"/>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EP44" s="8"/>
      <c r="EQ44" s="8"/>
      <c r="ER44" s="8"/>
      <c r="ES44" s="8"/>
      <c r="ET44" s="8"/>
      <c r="EU44" s="8"/>
      <c r="EV44" s="8"/>
      <c r="EW44" s="8"/>
      <c r="EX44" s="8"/>
      <c r="EY44" s="8"/>
      <c r="EZ44" s="8"/>
      <c r="FA44" s="8"/>
      <c r="FB44" s="8"/>
      <c r="FC44" s="8"/>
      <c r="FD44" s="8"/>
      <c r="FE44" s="8"/>
      <c r="FF44" s="8"/>
      <c r="FG44" s="33"/>
      <c r="FH44" s="33"/>
      <c r="FI44" s="33"/>
      <c r="FJ44" s="33"/>
      <c r="FK44" s="33"/>
      <c r="FL44" s="33"/>
      <c r="FM44" s="33"/>
      <c r="FN44" s="33"/>
      <c r="FO44" s="33"/>
      <c r="FP44" s="33"/>
      <c r="FQ44" s="8"/>
      <c r="FR44" s="8"/>
      <c r="FS44" s="8"/>
      <c r="FT44" s="8"/>
      <c r="FU44" s="8"/>
      <c r="FV44" s="8"/>
      <c r="FW44" s="8"/>
      <c r="FX44" s="8"/>
      <c r="FY44" s="8"/>
      <c r="FZ44" s="8"/>
      <c r="GA44" s="8"/>
      <c r="GB44" s="8"/>
    </row>
    <row r="45" spans="3:184" ht="12.95" customHeight="1">
      <c r="C45" s="372"/>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4"/>
      <c r="AC45" s="375"/>
      <c r="AD45" s="376"/>
      <c r="AE45" s="376"/>
      <c r="AF45" s="377"/>
      <c r="AG45" s="358"/>
      <c r="AH45" s="359"/>
      <c r="AI45" s="359"/>
      <c r="AJ45" s="359"/>
      <c r="AK45" s="387"/>
      <c r="AL45" s="336"/>
      <c r="AM45" s="337"/>
      <c r="AN45" s="337"/>
      <c r="AO45" s="337"/>
      <c r="AP45" s="337"/>
      <c r="AQ45" s="337"/>
      <c r="AR45" s="337"/>
      <c r="AS45" s="338"/>
      <c r="AT45" s="342"/>
      <c r="AU45" s="343"/>
      <c r="AV45" s="343"/>
      <c r="AW45" s="343"/>
      <c r="AX45" s="343"/>
      <c r="AY45" s="343"/>
      <c r="AZ45" s="343"/>
      <c r="BA45" s="343"/>
      <c r="BB45" s="344"/>
      <c r="BC45" s="345" t="str">
        <f t="shared" ref="BC45" si="15">IFERROR(IF(SUM(BK45:CB46)&gt;0="","",ROUNDDOWN(CC45/AT45,3)),"")</f>
        <v/>
      </c>
      <c r="BD45" s="346"/>
      <c r="BE45" s="346"/>
      <c r="BF45" s="346"/>
      <c r="BG45" s="346"/>
      <c r="BH45" s="346"/>
      <c r="BI45" s="346"/>
      <c r="BJ45" s="347"/>
      <c r="BK45" s="378"/>
      <c r="BL45" s="379"/>
      <c r="BM45" s="379"/>
      <c r="BN45" s="379"/>
      <c r="BO45" s="379"/>
      <c r="BP45" s="379"/>
      <c r="BQ45" s="379"/>
      <c r="BR45" s="379"/>
      <c r="BS45" s="380"/>
      <c r="BT45" s="363"/>
      <c r="BU45" s="364"/>
      <c r="BV45" s="364"/>
      <c r="BW45" s="364"/>
      <c r="BX45" s="364"/>
      <c r="BY45" s="364"/>
      <c r="BZ45" s="364"/>
      <c r="CA45" s="364"/>
      <c r="CB45" s="365"/>
      <c r="CC45" s="366" t="str">
        <f t="shared" ref="CC45" si="16">IF(AND(BK45="",BT45=""),"",SUM(BK45:CB46))</f>
        <v/>
      </c>
      <c r="CD45" s="367"/>
      <c r="CE45" s="367"/>
      <c r="CF45" s="367"/>
      <c r="CG45" s="367"/>
      <c r="CH45" s="367"/>
      <c r="CI45" s="367"/>
      <c r="CJ45" s="367"/>
      <c r="CK45" s="367"/>
      <c r="CL45" s="31"/>
      <c r="CM45" s="175" t="str">
        <f t="shared" ref="CM45" si="17">IF(OR(CC45="",CC45&lt;=AT45),"","出来高が注文金額を超過してます")</f>
        <v/>
      </c>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EP45" s="8"/>
      <c r="EQ45" s="8"/>
      <c r="ER45" s="8"/>
      <c r="ES45" s="8"/>
      <c r="ET45" s="8"/>
      <c r="EU45" s="8"/>
      <c r="EV45" s="8"/>
      <c r="EW45" s="8"/>
      <c r="EX45" s="8"/>
      <c r="EY45" s="8"/>
      <c r="EZ45" s="8"/>
      <c r="FA45" s="8"/>
      <c r="FB45" s="8"/>
      <c r="FC45" s="8"/>
      <c r="FD45" s="8"/>
      <c r="FE45" s="8"/>
      <c r="FF45" s="8"/>
      <c r="FG45" s="33"/>
      <c r="FH45" s="33"/>
      <c r="FI45" s="33"/>
      <c r="FJ45" s="33"/>
      <c r="FK45" s="33"/>
      <c r="FL45" s="33"/>
      <c r="FM45" s="33"/>
      <c r="FN45" s="33"/>
      <c r="FO45" s="33"/>
      <c r="FP45" s="33"/>
      <c r="FQ45" s="8"/>
      <c r="FR45" s="8"/>
      <c r="FS45" s="8"/>
      <c r="FT45" s="8"/>
      <c r="FU45" s="8"/>
      <c r="FV45" s="8"/>
      <c r="FW45" s="8"/>
      <c r="FX45" s="8"/>
      <c r="FY45" s="8"/>
      <c r="FZ45" s="8"/>
      <c r="GA45" s="8"/>
      <c r="GB45" s="8"/>
    </row>
    <row r="46" spans="3:184" ht="12.95" customHeight="1" thickBot="1">
      <c r="C46" s="381"/>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3"/>
      <c r="AC46" s="384"/>
      <c r="AD46" s="385"/>
      <c r="AE46" s="385"/>
      <c r="AF46" s="386"/>
      <c r="AG46" s="388"/>
      <c r="AH46" s="389"/>
      <c r="AI46" s="389"/>
      <c r="AJ46" s="389"/>
      <c r="AK46" s="390"/>
      <c r="AL46" s="336"/>
      <c r="AM46" s="337"/>
      <c r="AN46" s="337"/>
      <c r="AO46" s="337"/>
      <c r="AP46" s="337"/>
      <c r="AQ46" s="337"/>
      <c r="AR46" s="337"/>
      <c r="AS46" s="338"/>
      <c r="AT46" s="391"/>
      <c r="AU46" s="392"/>
      <c r="AV46" s="392"/>
      <c r="AW46" s="392"/>
      <c r="AX46" s="392"/>
      <c r="AY46" s="392"/>
      <c r="AZ46" s="392"/>
      <c r="BA46" s="392"/>
      <c r="BB46" s="393"/>
      <c r="BC46" s="345"/>
      <c r="BD46" s="346"/>
      <c r="BE46" s="346"/>
      <c r="BF46" s="346"/>
      <c r="BG46" s="346"/>
      <c r="BH46" s="346"/>
      <c r="BI46" s="346"/>
      <c r="BJ46" s="347"/>
      <c r="BK46" s="394"/>
      <c r="BL46" s="395"/>
      <c r="BM46" s="395"/>
      <c r="BN46" s="395"/>
      <c r="BO46" s="395"/>
      <c r="BP46" s="395"/>
      <c r="BQ46" s="395"/>
      <c r="BR46" s="395"/>
      <c r="BS46" s="396"/>
      <c r="BT46" s="397"/>
      <c r="BU46" s="398"/>
      <c r="BV46" s="398"/>
      <c r="BW46" s="398"/>
      <c r="BX46" s="398"/>
      <c r="BY46" s="398"/>
      <c r="BZ46" s="398"/>
      <c r="CA46" s="398"/>
      <c r="CB46" s="399"/>
      <c r="CC46" s="368"/>
      <c r="CD46" s="369"/>
      <c r="CE46" s="369"/>
      <c r="CF46" s="369"/>
      <c r="CG46" s="369"/>
      <c r="CH46" s="369"/>
      <c r="CI46" s="369"/>
      <c r="CJ46" s="369"/>
      <c r="CK46" s="369"/>
      <c r="CL46" s="31"/>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EP46" s="8"/>
      <c r="EQ46" s="8"/>
      <c r="ER46" s="8"/>
      <c r="ES46" s="8"/>
      <c r="ET46" s="8"/>
      <c r="EU46" s="8"/>
      <c r="EV46" s="8"/>
      <c r="EW46" s="8"/>
      <c r="EX46" s="8"/>
      <c r="EY46" s="8"/>
      <c r="EZ46" s="8"/>
      <c r="FA46" s="8"/>
      <c r="FB46" s="8"/>
      <c r="FC46" s="8"/>
      <c r="FD46" s="8"/>
      <c r="FE46" s="8"/>
      <c r="FF46" s="8"/>
      <c r="FG46" s="33"/>
      <c r="FH46" s="33"/>
      <c r="FI46" s="33"/>
      <c r="FJ46" s="33"/>
      <c r="FK46" s="33"/>
      <c r="FL46" s="33"/>
      <c r="FM46" s="33"/>
      <c r="FN46" s="33"/>
      <c r="FO46" s="33"/>
      <c r="FP46" s="33"/>
      <c r="FQ46" s="8"/>
      <c r="FR46" s="8"/>
      <c r="FS46" s="8"/>
      <c r="FT46" s="8"/>
      <c r="FU46" s="8"/>
      <c r="FV46" s="8"/>
      <c r="FW46" s="8"/>
      <c r="FX46" s="8"/>
      <c r="FY46" s="8"/>
      <c r="FZ46" s="8"/>
      <c r="GA46" s="8"/>
      <c r="GB46" s="8"/>
    </row>
    <row r="47" spans="3:184" ht="12.95" customHeight="1" thickBot="1">
      <c r="AL47" s="214" t="s">
        <v>138</v>
      </c>
      <c r="AM47" s="215"/>
      <c r="AN47" s="215"/>
      <c r="AO47" s="215"/>
      <c r="AP47" s="215"/>
      <c r="AQ47" s="215"/>
      <c r="AR47" s="215"/>
      <c r="AS47" s="356"/>
      <c r="AT47" s="400" t="str">
        <f>IF(SUM(AT33:BB46)&gt;0,SUM(AT33:BB46),"")</f>
        <v/>
      </c>
      <c r="AU47" s="235"/>
      <c r="AV47" s="235"/>
      <c r="AW47" s="235"/>
      <c r="AX47" s="235"/>
      <c r="AY47" s="235"/>
      <c r="AZ47" s="235"/>
      <c r="BA47" s="235"/>
      <c r="BB47" s="236"/>
      <c r="BC47" s="402" t="s">
        <v>138</v>
      </c>
      <c r="BD47" s="403"/>
      <c r="BE47" s="403"/>
      <c r="BF47" s="403"/>
      <c r="BG47" s="403"/>
      <c r="BH47" s="403"/>
      <c r="BI47" s="403"/>
      <c r="BJ47" s="404"/>
      <c r="BK47" s="348"/>
      <c r="BL47" s="349"/>
      <c r="BM47" s="349"/>
      <c r="BN47" s="349"/>
      <c r="BO47" s="349"/>
      <c r="BP47" s="349"/>
      <c r="BQ47" s="349"/>
      <c r="BR47" s="349"/>
      <c r="BS47" s="350"/>
      <c r="BT47" s="405">
        <f>IF(SUM(BT33:CB46)&gt;0,SUM(BT33:CB46),0)</f>
        <v>0</v>
      </c>
      <c r="BU47" s="406"/>
      <c r="BV47" s="406"/>
      <c r="BW47" s="406"/>
      <c r="BX47" s="406"/>
      <c r="BY47" s="406"/>
      <c r="BZ47" s="406"/>
      <c r="CA47" s="406"/>
      <c r="CB47" s="407"/>
      <c r="CC47" s="408">
        <f>IF(SUM(CC33:CK46)&gt;0,SUM(CC33:CK46),0)</f>
        <v>0</v>
      </c>
      <c r="CD47" s="409"/>
      <c r="CE47" s="409"/>
      <c r="CF47" s="409"/>
      <c r="CG47" s="409"/>
      <c r="CH47" s="409"/>
      <c r="CI47" s="409"/>
      <c r="CJ47" s="409"/>
      <c r="CK47" s="410"/>
      <c r="CL47" s="34"/>
      <c r="CM47" s="175" t="str">
        <f>IF(CC53="","",IF(CC53&gt;CP59,"保留金が不足しています",""))</f>
        <v/>
      </c>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EP47" s="8"/>
      <c r="EQ47" s="8"/>
      <c r="ER47" s="8"/>
      <c r="ES47" s="8"/>
      <c r="ET47" s="8"/>
      <c r="EU47" s="8"/>
      <c r="EV47" s="8"/>
      <c r="EW47" s="8"/>
      <c r="EX47" s="8"/>
      <c r="EY47" s="8"/>
      <c r="EZ47" s="8"/>
      <c r="FA47" s="8"/>
      <c r="FB47" s="8"/>
      <c r="FC47" s="8"/>
      <c r="FD47" s="8"/>
      <c r="FE47" s="8"/>
      <c r="FF47" s="8"/>
      <c r="FG47" s="33"/>
      <c r="FH47" s="33"/>
      <c r="FI47" s="33"/>
      <c r="FJ47" s="33"/>
      <c r="FK47" s="33"/>
      <c r="FL47" s="33"/>
      <c r="FM47" s="33"/>
      <c r="FN47" s="33"/>
      <c r="FO47" s="33"/>
      <c r="FP47" s="33"/>
      <c r="FQ47" s="8"/>
      <c r="FR47" s="8"/>
      <c r="FS47" s="8"/>
      <c r="FT47" s="8"/>
      <c r="FU47" s="8"/>
      <c r="FV47" s="8"/>
      <c r="FW47" s="8"/>
      <c r="FX47" s="8"/>
      <c r="FY47" s="8"/>
      <c r="FZ47" s="8"/>
      <c r="GA47" s="8"/>
      <c r="GB47" s="8"/>
    </row>
    <row r="48" spans="3:184" ht="12.95" customHeight="1" thickBot="1">
      <c r="C48" s="20"/>
      <c r="D48" s="20"/>
      <c r="E48" s="20"/>
      <c r="F48" s="20"/>
      <c r="AL48" s="217"/>
      <c r="AM48" s="218"/>
      <c r="AN48" s="218"/>
      <c r="AO48" s="218"/>
      <c r="AP48" s="218"/>
      <c r="AQ48" s="218"/>
      <c r="AR48" s="218"/>
      <c r="AS48" s="357"/>
      <c r="AT48" s="401"/>
      <c r="AU48" s="238"/>
      <c r="AV48" s="238"/>
      <c r="AW48" s="238"/>
      <c r="AX48" s="238"/>
      <c r="AY48" s="238"/>
      <c r="AZ48" s="238"/>
      <c r="BA48" s="238"/>
      <c r="BB48" s="239"/>
      <c r="BC48" s="402"/>
      <c r="BD48" s="403"/>
      <c r="BE48" s="403"/>
      <c r="BF48" s="403"/>
      <c r="BG48" s="403"/>
      <c r="BH48" s="403"/>
      <c r="BI48" s="403"/>
      <c r="BJ48" s="404"/>
      <c r="BK48" s="394"/>
      <c r="BL48" s="395"/>
      <c r="BM48" s="395"/>
      <c r="BN48" s="395"/>
      <c r="BO48" s="395"/>
      <c r="BP48" s="395"/>
      <c r="BQ48" s="395"/>
      <c r="BR48" s="395"/>
      <c r="BS48" s="396"/>
      <c r="BT48" s="405"/>
      <c r="BU48" s="406"/>
      <c r="BV48" s="406"/>
      <c r="BW48" s="406"/>
      <c r="BX48" s="406"/>
      <c r="BY48" s="406"/>
      <c r="BZ48" s="406"/>
      <c r="CA48" s="406"/>
      <c r="CB48" s="407"/>
      <c r="CC48" s="411"/>
      <c r="CD48" s="412"/>
      <c r="CE48" s="412"/>
      <c r="CF48" s="412"/>
      <c r="CG48" s="412"/>
      <c r="CH48" s="412"/>
      <c r="CI48" s="412"/>
      <c r="CJ48" s="412"/>
      <c r="CK48" s="413"/>
      <c r="CL48" s="34"/>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EP48" s="8"/>
      <c r="EQ48" s="8"/>
      <c r="ER48" s="8"/>
      <c r="ES48" s="8"/>
      <c r="ET48" s="8"/>
      <c r="EU48" s="8"/>
      <c r="EV48" s="8"/>
      <c r="EW48" s="8"/>
      <c r="EX48" s="8"/>
      <c r="EY48" s="8"/>
      <c r="EZ48" s="8"/>
      <c r="FA48" s="8"/>
      <c r="FB48" s="8"/>
      <c r="FC48" s="8"/>
      <c r="FD48" s="8"/>
      <c r="FE48" s="8"/>
      <c r="FF48" s="8"/>
      <c r="FG48" s="33"/>
      <c r="FH48" s="33"/>
      <c r="FI48" s="33"/>
      <c r="FJ48" s="33"/>
      <c r="FK48" s="33"/>
      <c r="FL48" s="33"/>
      <c r="FM48" s="33"/>
      <c r="FN48" s="33"/>
      <c r="FO48" s="33"/>
      <c r="FP48" s="33"/>
      <c r="FQ48" s="8"/>
      <c r="FR48" s="8"/>
      <c r="FS48" s="8"/>
      <c r="FT48" s="8"/>
      <c r="FU48" s="8"/>
      <c r="FV48" s="8"/>
      <c r="FW48" s="8"/>
      <c r="FX48" s="8"/>
      <c r="FY48" s="8"/>
      <c r="FZ48" s="8"/>
      <c r="GA48" s="8"/>
      <c r="GB48" s="8"/>
    </row>
    <row r="49" spans="3:184" ht="12.95" customHeight="1" thickBot="1">
      <c r="C49" s="20"/>
      <c r="D49" s="20"/>
      <c r="E49" s="20"/>
      <c r="F49" s="3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7"/>
      <c r="AL49" s="245" t="str">
        <f>"消費税等"&amp;$DC$53*100&amp;"%"</f>
        <v>消費税等10%</v>
      </c>
      <c r="AM49" s="234"/>
      <c r="AN49" s="234"/>
      <c r="AO49" s="234"/>
      <c r="AP49" s="234"/>
      <c r="AQ49" s="234"/>
      <c r="AR49" s="234"/>
      <c r="AS49" s="354"/>
      <c r="AT49" s="400" t="str">
        <f>(IF(SUM(AT33:BB46)&gt;0,ROUND(AT47*$DC$53,0),""))</f>
        <v/>
      </c>
      <c r="AU49" s="235"/>
      <c r="AV49" s="235"/>
      <c r="AW49" s="235"/>
      <c r="AX49" s="235"/>
      <c r="AY49" s="235"/>
      <c r="AZ49" s="235"/>
      <c r="BA49" s="235"/>
      <c r="BB49" s="236"/>
      <c r="BC49" s="314" t="str">
        <f>"消費税等"&amp;$DC$53*100&amp;"%"</f>
        <v>消費税等10%</v>
      </c>
      <c r="BD49" s="315"/>
      <c r="BE49" s="315"/>
      <c r="BF49" s="315"/>
      <c r="BG49" s="315"/>
      <c r="BH49" s="315"/>
      <c r="BI49" s="315"/>
      <c r="BJ49" s="316"/>
      <c r="BK49" s="348"/>
      <c r="BL49" s="349"/>
      <c r="BM49" s="349"/>
      <c r="BN49" s="349"/>
      <c r="BO49" s="349"/>
      <c r="BP49" s="349"/>
      <c r="BQ49" s="349"/>
      <c r="BR49" s="349"/>
      <c r="BS49" s="350"/>
      <c r="BT49" s="405" t="str">
        <f>IF(CC47=0,"",IF(AT47=CC47,AT49-BK49,IF(SUM(BT33:CB46)&gt;0,ROUNDDOWN(BT47*$DC$53,0),0)))</f>
        <v/>
      </c>
      <c r="BU49" s="406"/>
      <c r="BV49" s="406"/>
      <c r="BW49" s="406"/>
      <c r="BX49" s="406"/>
      <c r="BY49" s="406"/>
      <c r="BZ49" s="406"/>
      <c r="CA49" s="406"/>
      <c r="CB49" s="407"/>
      <c r="CC49" s="400" t="str">
        <f>IF(SUM(CC33:CK46)&gt;0,BK49+BT49,"")</f>
        <v/>
      </c>
      <c r="CD49" s="235"/>
      <c r="CE49" s="235"/>
      <c r="CF49" s="235"/>
      <c r="CG49" s="235"/>
      <c r="CH49" s="235"/>
      <c r="CI49" s="235"/>
      <c r="CJ49" s="235"/>
      <c r="CK49" s="235"/>
      <c r="CL49" s="34"/>
      <c r="CN49" s="446" t="s">
        <v>64</v>
      </c>
      <c r="CO49" s="414"/>
      <c r="CP49" s="414"/>
      <c r="CQ49" s="414"/>
      <c r="CR49" s="414"/>
      <c r="CS49" s="414"/>
      <c r="CT49" s="414"/>
      <c r="CU49" s="414"/>
      <c r="CV49" s="414"/>
      <c r="CW49" s="414"/>
      <c r="CX49" s="414"/>
      <c r="CY49" s="414"/>
      <c r="CZ49" s="414"/>
      <c r="DA49" s="414"/>
      <c r="EP49" s="8"/>
      <c r="EQ49" s="8"/>
      <c r="ER49" s="8"/>
      <c r="ES49" s="8"/>
      <c r="ET49" s="8"/>
      <c r="EU49" s="8"/>
      <c r="EV49" s="8"/>
      <c r="EW49" s="8"/>
      <c r="EX49" s="8"/>
      <c r="EY49" s="8"/>
      <c r="EZ49" s="8"/>
      <c r="FA49" s="8"/>
      <c r="FB49" s="8"/>
      <c r="FC49" s="8"/>
      <c r="FD49" s="8"/>
      <c r="FE49" s="8"/>
      <c r="FF49" s="8"/>
      <c r="FG49" s="33"/>
      <c r="FH49" s="33"/>
      <c r="FI49" s="33"/>
      <c r="FJ49" s="33"/>
      <c r="FK49" s="33"/>
      <c r="FL49" s="33"/>
      <c r="FM49" s="33"/>
      <c r="FN49" s="33"/>
      <c r="FO49" s="33"/>
      <c r="FP49" s="33"/>
      <c r="FQ49" s="8"/>
      <c r="FR49" s="8"/>
      <c r="FS49" s="8"/>
      <c r="FT49" s="8"/>
      <c r="FU49" s="8"/>
      <c r="FV49" s="8"/>
      <c r="FW49" s="8"/>
      <c r="FX49" s="8"/>
      <c r="FY49" s="8"/>
      <c r="FZ49" s="8"/>
      <c r="GA49" s="8"/>
      <c r="GB49" s="8"/>
    </row>
    <row r="50" spans="3:184" ht="12.95" customHeight="1" thickBot="1">
      <c r="C50" s="11"/>
      <c r="D50" s="11"/>
      <c r="E50" s="11"/>
      <c r="F50" s="37"/>
      <c r="AH50" s="11"/>
      <c r="AI50" s="11"/>
      <c r="AJ50" s="11"/>
      <c r="AK50" s="37"/>
      <c r="AL50" s="242"/>
      <c r="AM50" s="195"/>
      <c r="AN50" s="195"/>
      <c r="AO50" s="195"/>
      <c r="AP50" s="195"/>
      <c r="AQ50" s="195"/>
      <c r="AR50" s="195"/>
      <c r="AS50" s="355"/>
      <c r="AT50" s="401"/>
      <c r="AU50" s="238"/>
      <c r="AV50" s="238"/>
      <c r="AW50" s="238"/>
      <c r="AX50" s="238"/>
      <c r="AY50" s="238"/>
      <c r="AZ50" s="238"/>
      <c r="BA50" s="238"/>
      <c r="BB50" s="239"/>
      <c r="BC50" s="314"/>
      <c r="BD50" s="315"/>
      <c r="BE50" s="315"/>
      <c r="BF50" s="315"/>
      <c r="BG50" s="315"/>
      <c r="BH50" s="315"/>
      <c r="BI50" s="315"/>
      <c r="BJ50" s="316"/>
      <c r="BK50" s="394"/>
      <c r="BL50" s="395"/>
      <c r="BM50" s="395"/>
      <c r="BN50" s="395"/>
      <c r="BO50" s="395"/>
      <c r="BP50" s="395"/>
      <c r="BQ50" s="395"/>
      <c r="BR50" s="395"/>
      <c r="BS50" s="396"/>
      <c r="BT50" s="405"/>
      <c r="BU50" s="406"/>
      <c r="BV50" s="406"/>
      <c r="BW50" s="406"/>
      <c r="BX50" s="406"/>
      <c r="BY50" s="406"/>
      <c r="BZ50" s="406"/>
      <c r="CA50" s="406"/>
      <c r="CB50" s="407"/>
      <c r="CC50" s="401"/>
      <c r="CD50" s="238"/>
      <c r="CE50" s="238"/>
      <c r="CF50" s="238"/>
      <c r="CG50" s="238"/>
      <c r="CH50" s="238"/>
      <c r="CI50" s="238"/>
      <c r="CJ50" s="238"/>
      <c r="CK50" s="238"/>
      <c r="CL50" s="34"/>
      <c r="CN50" s="414"/>
      <c r="CO50" s="414"/>
      <c r="CP50" s="414"/>
      <c r="CQ50" s="414"/>
      <c r="CR50" s="414"/>
      <c r="CS50" s="414"/>
      <c r="CT50" s="414"/>
      <c r="CU50" s="414"/>
      <c r="CV50" s="414"/>
      <c r="CW50" s="414"/>
      <c r="CX50" s="414"/>
      <c r="CY50" s="414"/>
      <c r="CZ50" s="414"/>
      <c r="DA50" s="414"/>
      <c r="EP50" s="8"/>
      <c r="EQ50" s="8"/>
      <c r="ER50" s="8"/>
      <c r="ES50" s="8"/>
      <c r="ET50" s="8"/>
      <c r="EU50" s="8"/>
      <c r="EV50" s="8"/>
      <c r="EW50" s="8"/>
      <c r="EX50" s="8"/>
      <c r="EY50" s="8"/>
      <c r="EZ50" s="8"/>
      <c r="FA50" s="8"/>
      <c r="FB50" s="8"/>
      <c r="FC50" s="8"/>
      <c r="FD50" s="8"/>
      <c r="FE50" s="8"/>
      <c r="FF50" s="8"/>
      <c r="FG50" s="33"/>
      <c r="FH50" s="33"/>
      <c r="FI50" s="33"/>
      <c r="FJ50" s="33"/>
      <c r="FK50" s="33"/>
      <c r="FL50" s="33"/>
      <c r="FM50" s="33"/>
      <c r="FN50" s="33"/>
      <c r="FO50" s="33"/>
      <c r="FP50" s="33"/>
      <c r="FQ50" s="8"/>
      <c r="FR50" s="8"/>
      <c r="FS50" s="8"/>
      <c r="FT50" s="8"/>
      <c r="FU50" s="8"/>
      <c r="FV50" s="8"/>
      <c r="FW50" s="8"/>
      <c r="FX50" s="8"/>
      <c r="FY50" s="8"/>
      <c r="FZ50" s="8"/>
      <c r="GA50" s="8"/>
      <c r="GB50" s="8"/>
    </row>
    <row r="51" spans="3:184" ht="12.95" customHeight="1" thickBot="1">
      <c r="C51" s="11"/>
      <c r="D51" s="11"/>
      <c r="E51" s="11"/>
      <c r="F51" s="37"/>
      <c r="G51" s="15" t="s">
        <v>65</v>
      </c>
      <c r="H51" s="15"/>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37"/>
      <c r="AL51" s="245" t="s">
        <v>66</v>
      </c>
      <c r="AM51" s="234"/>
      <c r="AN51" s="234"/>
      <c r="AO51" s="234"/>
      <c r="AP51" s="234"/>
      <c r="AQ51" s="234"/>
      <c r="AR51" s="234"/>
      <c r="AS51" s="354"/>
      <c r="AT51" s="400" t="str">
        <f>IF(SUM(AT33:BB46)&gt;0,SUM(AT47:BB50),"")</f>
        <v/>
      </c>
      <c r="AU51" s="235"/>
      <c r="AV51" s="235"/>
      <c r="AW51" s="235"/>
      <c r="AX51" s="235"/>
      <c r="AY51" s="235"/>
      <c r="AZ51" s="235"/>
      <c r="BA51" s="235"/>
      <c r="BB51" s="236"/>
      <c r="BC51" s="314" t="s">
        <v>84</v>
      </c>
      <c r="BD51" s="315"/>
      <c r="BE51" s="315"/>
      <c r="BF51" s="315"/>
      <c r="BG51" s="315"/>
      <c r="BH51" s="315"/>
      <c r="BI51" s="315"/>
      <c r="BJ51" s="316"/>
      <c r="BK51" s="348"/>
      <c r="BL51" s="349"/>
      <c r="BM51" s="349"/>
      <c r="BN51" s="349"/>
      <c r="BO51" s="349"/>
      <c r="BP51" s="349"/>
      <c r="BQ51" s="349"/>
      <c r="BR51" s="349"/>
      <c r="BS51" s="350"/>
      <c r="BT51" s="405" t="str">
        <f>IF(SUM(BT33:CB46)&gt;0,(BT47+BT49),"")</f>
        <v/>
      </c>
      <c r="BU51" s="406"/>
      <c r="BV51" s="406"/>
      <c r="BW51" s="406"/>
      <c r="BX51" s="406"/>
      <c r="BY51" s="406"/>
      <c r="BZ51" s="406"/>
      <c r="CA51" s="406"/>
      <c r="CB51" s="407"/>
      <c r="CC51" s="400" t="str">
        <f>IF(SUM(CC33:CK46)&gt;0,(CC47+CC49),"")</f>
        <v/>
      </c>
      <c r="CD51" s="235"/>
      <c r="CE51" s="235"/>
      <c r="CF51" s="235"/>
      <c r="CG51" s="235"/>
      <c r="CH51" s="235"/>
      <c r="CI51" s="235"/>
      <c r="CJ51" s="235"/>
      <c r="CK51" s="235"/>
      <c r="CL51" s="34"/>
      <c r="CN51" s="414"/>
      <c r="CO51" s="414"/>
      <c r="CP51" s="414"/>
      <c r="CQ51" s="414"/>
      <c r="CR51" s="414"/>
      <c r="CS51" s="414"/>
      <c r="CT51" s="414"/>
      <c r="CU51" s="414"/>
      <c r="CV51" s="414"/>
      <c r="CW51" s="414"/>
      <c r="CX51" s="414"/>
      <c r="CY51" s="414"/>
      <c r="CZ51" s="414"/>
      <c r="DA51" s="414"/>
      <c r="DC51" s="414" t="s">
        <v>67</v>
      </c>
      <c r="DD51" s="415"/>
      <c r="DE51" s="415"/>
      <c r="DF51" s="415"/>
      <c r="DG51" s="415"/>
      <c r="DH51" s="415"/>
      <c r="DI51" s="415"/>
      <c r="DJ51" s="415"/>
      <c r="DK51" s="415"/>
      <c r="EP51" s="8"/>
      <c r="EQ51" s="8"/>
      <c r="ER51" s="8"/>
      <c r="ES51" s="8"/>
      <c r="ET51" s="8"/>
      <c r="EU51" s="8"/>
      <c r="EV51" s="8"/>
      <c r="EW51" s="8"/>
      <c r="EX51" s="8"/>
      <c r="EY51" s="8"/>
      <c r="EZ51" s="8"/>
      <c r="FA51" s="8"/>
      <c r="FB51" s="8"/>
      <c r="FC51" s="8"/>
      <c r="FD51" s="8"/>
      <c r="FE51" s="8"/>
      <c r="FF51" s="8"/>
      <c r="FG51" s="33"/>
      <c r="FH51" s="33"/>
      <c r="FI51" s="33"/>
      <c r="FJ51" s="33"/>
      <c r="FK51" s="33"/>
      <c r="FL51" s="33"/>
      <c r="FM51" s="33"/>
      <c r="FN51" s="33"/>
      <c r="FO51" s="33"/>
      <c r="FP51" s="33"/>
      <c r="FQ51" s="8"/>
      <c r="FR51" s="8"/>
      <c r="FS51" s="8"/>
      <c r="FT51" s="8"/>
      <c r="FU51" s="8"/>
      <c r="FV51" s="8"/>
      <c r="FW51" s="8"/>
      <c r="FX51" s="8"/>
      <c r="FY51" s="8"/>
      <c r="FZ51" s="8"/>
      <c r="GA51" s="8"/>
      <c r="GB51" s="8"/>
    </row>
    <row r="52" spans="3:184" ht="12.95" customHeight="1" thickBot="1">
      <c r="C52" s="11"/>
      <c r="D52" s="11"/>
      <c r="E52" s="11"/>
      <c r="F52" s="37"/>
      <c r="G52" s="15" t="s">
        <v>68</v>
      </c>
      <c r="H52" s="15" t="s">
        <v>69</v>
      </c>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37"/>
      <c r="AL52" s="242"/>
      <c r="AM52" s="195"/>
      <c r="AN52" s="195"/>
      <c r="AO52" s="195"/>
      <c r="AP52" s="195"/>
      <c r="AQ52" s="195"/>
      <c r="AR52" s="195"/>
      <c r="AS52" s="355"/>
      <c r="AT52" s="401"/>
      <c r="AU52" s="238"/>
      <c r="AV52" s="238"/>
      <c r="AW52" s="238"/>
      <c r="AX52" s="238"/>
      <c r="AY52" s="238"/>
      <c r="AZ52" s="238"/>
      <c r="BA52" s="238"/>
      <c r="BB52" s="239"/>
      <c r="BC52" s="314"/>
      <c r="BD52" s="315"/>
      <c r="BE52" s="315"/>
      <c r="BF52" s="315"/>
      <c r="BG52" s="315"/>
      <c r="BH52" s="315"/>
      <c r="BI52" s="315"/>
      <c r="BJ52" s="316"/>
      <c r="BK52" s="394"/>
      <c r="BL52" s="395"/>
      <c r="BM52" s="395"/>
      <c r="BN52" s="395"/>
      <c r="BO52" s="395"/>
      <c r="BP52" s="395"/>
      <c r="BQ52" s="395"/>
      <c r="BR52" s="395"/>
      <c r="BS52" s="396"/>
      <c r="BT52" s="405"/>
      <c r="BU52" s="406"/>
      <c r="BV52" s="406"/>
      <c r="BW52" s="406"/>
      <c r="BX52" s="406"/>
      <c r="BY52" s="406"/>
      <c r="BZ52" s="406"/>
      <c r="CA52" s="406"/>
      <c r="CB52" s="407"/>
      <c r="CC52" s="401"/>
      <c r="CD52" s="238"/>
      <c r="CE52" s="238"/>
      <c r="CF52" s="238"/>
      <c r="CG52" s="238"/>
      <c r="CH52" s="238"/>
      <c r="CI52" s="238"/>
      <c r="CJ52" s="238"/>
      <c r="CK52" s="238"/>
      <c r="CL52" s="34"/>
      <c r="CN52" s="414"/>
      <c r="CO52" s="414"/>
      <c r="CP52" s="414"/>
      <c r="CQ52" s="414"/>
      <c r="CR52" s="414"/>
      <c r="CS52" s="414"/>
      <c r="CT52" s="414"/>
      <c r="CU52" s="414"/>
      <c r="CV52" s="414"/>
      <c r="CW52" s="414"/>
      <c r="CX52" s="414"/>
      <c r="CY52" s="414"/>
      <c r="CZ52" s="414"/>
      <c r="DA52" s="414"/>
      <c r="DC52" s="415"/>
      <c r="DD52" s="415"/>
      <c r="DE52" s="415"/>
      <c r="DF52" s="415"/>
      <c r="DG52" s="415"/>
      <c r="DH52" s="415"/>
      <c r="DI52" s="415"/>
      <c r="DJ52" s="415"/>
      <c r="DK52" s="415"/>
      <c r="EP52" s="8"/>
      <c r="EQ52" s="8"/>
      <c r="ER52" s="8"/>
      <c r="ES52" s="8"/>
      <c r="ET52" s="8"/>
      <c r="EU52" s="8"/>
      <c r="EV52" s="8"/>
      <c r="EW52" s="8"/>
      <c r="EX52" s="8"/>
      <c r="EY52" s="8"/>
      <c r="EZ52" s="8"/>
      <c r="FA52" s="8"/>
      <c r="FB52" s="8"/>
      <c r="FC52" s="8"/>
      <c r="FD52" s="8"/>
      <c r="FE52" s="8"/>
      <c r="FF52" s="8"/>
      <c r="FG52" s="33"/>
      <c r="FH52" s="33"/>
      <c r="FI52" s="33"/>
      <c r="FJ52" s="33"/>
      <c r="FK52" s="33"/>
      <c r="FL52" s="33"/>
      <c r="FM52" s="33"/>
      <c r="FN52" s="33"/>
      <c r="FO52" s="33"/>
      <c r="FP52" s="33"/>
      <c r="FQ52" s="8"/>
      <c r="FR52" s="8"/>
      <c r="FS52" s="8"/>
      <c r="FT52" s="8"/>
      <c r="FU52" s="8"/>
      <c r="FV52" s="8"/>
      <c r="FW52" s="8"/>
      <c r="FX52" s="8"/>
      <c r="FY52" s="8"/>
      <c r="FZ52" s="8"/>
      <c r="GA52" s="8"/>
      <c r="GB52" s="8"/>
    </row>
    <row r="53" spans="3:184" ht="12.95" customHeight="1">
      <c r="C53" s="11"/>
      <c r="D53" s="11"/>
      <c r="E53" s="11"/>
      <c r="F53" s="37"/>
      <c r="G53" s="15" t="s">
        <v>70</v>
      </c>
      <c r="H53" s="15" t="s">
        <v>71</v>
      </c>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37"/>
      <c r="AL53" s="11"/>
      <c r="BI53" s="416" t="s">
        <v>72</v>
      </c>
      <c r="BJ53" s="416"/>
      <c r="BK53" s="418" t="s">
        <v>73</v>
      </c>
      <c r="BL53" s="419"/>
      <c r="BM53" s="419"/>
      <c r="BN53" s="419"/>
      <c r="BO53" s="419"/>
      <c r="BP53" s="419"/>
      <c r="BQ53" s="419"/>
      <c r="BR53" s="419"/>
      <c r="BS53" s="419"/>
      <c r="BT53" s="419"/>
      <c r="BU53" s="419"/>
      <c r="BV53" s="419"/>
      <c r="BW53" s="419"/>
      <c r="BX53" s="419"/>
      <c r="BY53" s="419"/>
      <c r="BZ53" s="419"/>
      <c r="CA53" s="419"/>
      <c r="CB53" s="420"/>
      <c r="CC53" s="427"/>
      <c r="CD53" s="428"/>
      <c r="CE53" s="428"/>
      <c r="CF53" s="428"/>
      <c r="CG53" s="428"/>
      <c r="CH53" s="428"/>
      <c r="CI53" s="428"/>
      <c r="CJ53" s="428"/>
      <c r="CK53" s="428"/>
      <c r="CL53" s="38"/>
      <c r="CP53" s="431" t="str">
        <f>IF(SUM(CC33:CK46)&gt;0,ROUNDDOWN(CC51*0.9,-3),"")</f>
        <v/>
      </c>
      <c r="CQ53" s="432"/>
      <c r="CR53" s="432"/>
      <c r="CS53" s="432"/>
      <c r="CT53" s="432"/>
      <c r="CU53" s="432"/>
      <c r="CV53" s="432"/>
      <c r="CW53" s="432"/>
      <c r="CX53" s="432"/>
      <c r="CY53" s="34"/>
      <c r="CZ53" s="39"/>
      <c r="DC53" s="437">
        <v>0.1</v>
      </c>
      <c r="DD53" s="438"/>
      <c r="DE53" s="438"/>
      <c r="DF53" s="438"/>
      <c r="DG53" s="438"/>
      <c r="DH53" s="438"/>
      <c r="DI53" s="438"/>
      <c r="DJ53" s="438"/>
      <c r="DK53" s="439"/>
      <c r="EP53" s="8"/>
      <c r="EQ53" s="8"/>
      <c r="ER53" s="8"/>
      <c r="ES53" s="8"/>
      <c r="ET53" s="8"/>
      <c r="EU53" s="8"/>
      <c r="EV53" s="8"/>
      <c r="EW53" s="8"/>
      <c r="EX53" s="8"/>
      <c r="EY53" s="8"/>
      <c r="EZ53" s="8"/>
      <c r="FA53" s="8"/>
      <c r="FB53" s="8"/>
      <c r="FC53" s="8"/>
      <c r="FD53" s="8"/>
      <c r="FE53" s="8"/>
      <c r="FF53" s="8"/>
      <c r="FG53" s="40"/>
      <c r="FH53" s="40"/>
      <c r="FI53" s="40"/>
      <c r="FJ53" s="40"/>
      <c r="FK53" s="40"/>
      <c r="FL53" s="40"/>
      <c r="FM53" s="40"/>
      <c r="FN53" s="40"/>
      <c r="FO53" s="40"/>
      <c r="FP53" s="40"/>
      <c r="FQ53" s="8"/>
      <c r="FR53" s="8"/>
      <c r="FS53" s="8"/>
      <c r="FT53" s="8"/>
      <c r="FU53" s="8"/>
      <c r="FV53" s="8"/>
      <c r="FW53" s="8"/>
      <c r="FX53" s="8"/>
      <c r="FY53" s="8"/>
      <c r="FZ53" s="8"/>
      <c r="GA53" s="8"/>
      <c r="GB53" s="8"/>
    </row>
    <row r="54" spans="3:184" ht="12.95" customHeight="1">
      <c r="C54" s="11"/>
      <c r="D54" s="11"/>
      <c r="E54" s="11"/>
      <c r="F54" s="37"/>
      <c r="G54" s="15" t="s">
        <v>74</v>
      </c>
      <c r="H54" s="15" t="s">
        <v>75</v>
      </c>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37"/>
      <c r="AL54" s="447" t="str">
        <f>IF(OR(DE59=0,,AT49&gt;CC49,AT49&lt;CC49),"",IF(AND(AT49=CC49,AO19=0),"","最終出来高が違います　　　　　　　　出来高(B)欄に入力しないでください"))</f>
        <v/>
      </c>
      <c r="AM54" s="447"/>
      <c r="AN54" s="447"/>
      <c r="AO54" s="447"/>
      <c r="AP54" s="447"/>
      <c r="AQ54" s="447"/>
      <c r="AR54" s="447"/>
      <c r="AS54" s="447"/>
      <c r="AT54" s="447"/>
      <c r="AU54" s="447"/>
      <c r="AV54" s="447"/>
      <c r="AW54" s="447"/>
      <c r="AX54" s="447"/>
      <c r="AY54" s="447"/>
      <c r="AZ54" s="447"/>
      <c r="BA54" s="447"/>
      <c r="BB54" s="447"/>
      <c r="BC54" s="447"/>
      <c r="BD54" s="447"/>
      <c r="BE54" s="447"/>
      <c r="BI54" s="416"/>
      <c r="BJ54" s="416"/>
      <c r="BK54" s="421"/>
      <c r="BL54" s="422"/>
      <c r="BM54" s="422"/>
      <c r="BN54" s="422"/>
      <c r="BO54" s="422"/>
      <c r="BP54" s="422"/>
      <c r="BQ54" s="422"/>
      <c r="BR54" s="422"/>
      <c r="BS54" s="422"/>
      <c r="BT54" s="422"/>
      <c r="BU54" s="422"/>
      <c r="BV54" s="422"/>
      <c r="BW54" s="422"/>
      <c r="BX54" s="422"/>
      <c r="BY54" s="422"/>
      <c r="BZ54" s="422"/>
      <c r="CA54" s="422"/>
      <c r="CB54" s="423"/>
      <c r="CC54" s="429"/>
      <c r="CD54" s="198"/>
      <c r="CE54" s="198"/>
      <c r="CF54" s="198"/>
      <c r="CG54" s="198"/>
      <c r="CH54" s="198"/>
      <c r="CI54" s="198"/>
      <c r="CJ54" s="198"/>
      <c r="CK54" s="198"/>
      <c r="CL54" s="38"/>
      <c r="CP54" s="433"/>
      <c r="CQ54" s="434"/>
      <c r="CR54" s="434"/>
      <c r="CS54" s="434"/>
      <c r="CT54" s="434"/>
      <c r="CU54" s="434"/>
      <c r="CV54" s="434"/>
      <c r="CW54" s="434"/>
      <c r="CX54" s="434"/>
      <c r="CY54" s="34"/>
      <c r="CZ54" s="39"/>
      <c r="DC54" s="440"/>
      <c r="DD54" s="441"/>
      <c r="DE54" s="441"/>
      <c r="DF54" s="441"/>
      <c r="DG54" s="441"/>
      <c r="DH54" s="441"/>
      <c r="DI54" s="441"/>
      <c r="DJ54" s="441"/>
      <c r="DK54" s="442"/>
      <c r="EP54" s="8"/>
      <c r="EQ54" s="8"/>
      <c r="ER54" s="8"/>
      <c r="ES54" s="8"/>
      <c r="ET54" s="8"/>
      <c r="EU54" s="8"/>
      <c r="EV54" s="8"/>
      <c r="EW54" s="8"/>
      <c r="EX54" s="8"/>
      <c r="EY54" s="8"/>
      <c r="EZ54" s="8"/>
      <c r="FA54" s="8"/>
      <c r="FB54" s="8"/>
      <c r="FC54" s="8"/>
      <c r="FD54" s="8"/>
      <c r="FE54" s="8"/>
      <c r="FF54" s="8"/>
      <c r="FG54" s="40"/>
      <c r="FH54" s="40"/>
      <c r="FI54" s="40"/>
      <c r="FJ54" s="40"/>
      <c r="FK54" s="40"/>
      <c r="FL54" s="40"/>
      <c r="FM54" s="40"/>
      <c r="FN54" s="40"/>
      <c r="FO54" s="40"/>
      <c r="FP54" s="40"/>
      <c r="FQ54" s="8"/>
      <c r="FR54" s="8"/>
      <c r="FS54" s="8"/>
      <c r="FT54" s="8"/>
      <c r="FU54" s="8"/>
      <c r="FV54" s="8"/>
      <c r="FW54" s="8"/>
      <c r="FX54" s="8"/>
      <c r="FY54" s="8"/>
      <c r="FZ54" s="8"/>
      <c r="GA54" s="8"/>
      <c r="GB54" s="8"/>
    </row>
    <row r="55" spans="3:184" ht="12.95" customHeight="1" thickBot="1">
      <c r="C55" s="11"/>
      <c r="D55" s="11"/>
      <c r="E55" s="11"/>
      <c r="F55" s="37"/>
      <c r="G55" s="15"/>
      <c r="H55" s="15" t="s">
        <v>76</v>
      </c>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37"/>
      <c r="AL55" s="447"/>
      <c r="AM55" s="447"/>
      <c r="AN55" s="447"/>
      <c r="AO55" s="447"/>
      <c r="AP55" s="447"/>
      <c r="AQ55" s="447"/>
      <c r="AR55" s="447"/>
      <c r="AS55" s="447"/>
      <c r="AT55" s="447"/>
      <c r="AU55" s="447"/>
      <c r="AV55" s="447"/>
      <c r="AW55" s="447"/>
      <c r="AX55" s="447"/>
      <c r="AY55" s="447"/>
      <c r="AZ55" s="447"/>
      <c r="BA55" s="447"/>
      <c r="BB55" s="447"/>
      <c r="BC55" s="447"/>
      <c r="BD55" s="447"/>
      <c r="BE55" s="447"/>
      <c r="BI55" s="417"/>
      <c r="BJ55" s="416"/>
      <c r="BK55" s="424"/>
      <c r="BL55" s="425"/>
      <c r="BM55" s="425"/>
      <c r="BN55" s="425"/>
      <c r="BO55" s="425"/>
      <c r="BP55" s="425"/>
      <c r="BQ55" s="425"/>
      <c r="BR55" s="425"/>
      <c r="BS55" s="425"/>
      <c r="BT55" s="425"/>
      <c r="BU55" s="425"/>
      <c r="BV55" s="425"/>
      <c r="BW55" s="425"/>
      <c r="BX55" s="425"/>
      <c r="BY55" s="425"/>
      <c r="BZ55" s="425"/>
      <c r="CA55" s="425"/>
      <c r="CB55" s="426"/>
      <c r="CC55" s="430"/>
      <c r="CD55" s="200"/>
      <c r="CE55" s="200"/>
      <c r="CF55" s="200"/>
      <c r="CG55" s="200"/>
      <c r="CH55" s="200"/>
      <c r="CI55" s="200"/>
      <c r="CJ55" s="200"/>
      <c r="CK55" s="200"/>
      <c r="CL55" s="38"/>
      <c r="CO55" s="41"/>
      <c r="CP55" s="435"/>
      <c r="CQ55" s="436"/>
      <c r="CR55" s="436"/>
      <c r="CS55" s="436"/>
      <c r="CT55" s="436"/>
      <c r="CU55" s="436"/>
      <c r="CV55" s="436"/>
      <c r="CW55" s="436"/>
      <c r="CX55" s="436"/>
      <c r="CY55" s="34"/>
      <c r="CZ55" s="39"/>
      <c r="DC55" s="443"/>
      <c r="DD55" s="444"/>
      <c r="DE55" s="444"/>
      <c r="DF55" s="444"/>
      <c r="DG55" s="444"/>
      <c r="DH55" s="444"/>
      <c r="DI55" s="444"/>
      <c r="DJ55" s="444"/>
      <c r="DK55" s="445"/>
      <c r="EP55" s="8"/>
      <c r="EQ55" s="8"/>
      <c r="ER55" s="8"/>
      <c r="ES55" s="8"/>
      <c r="ET55" s="8"/>
      <c r="EU55" s="8"/>
      <c r="EV55" s="8"/>
      <c r="EW55" s="8"/>
      <c r="EX55" s="8"/>
      <c r="EY55" s="8"/>
      <c r="EZ55" s="8"/>
      <c r="FA55" s="8"/>
      <c r="FB55" s="8"/>
      <c r="FC55" s="8"/>
      <c r="FD55" s="8"/>
      <c r="FE55" s="8"/>
      <c r="FF55" s="8"/>
      <c r="FG55" s="40"/>
      <c r="FH55" s="40"/>
      <c r="FI55" s="40"/>
      <c r="FJ55" s="40"/>
      <c r="FK55" s="40"/>
      <c r="FL55" s="40"/>
      <c r="FM55" s="40"/>
      <c r="FN55" s="40"/>
      <c r="FO55" s="40"/>
      <c r="FP55" s="40"/>
      <c r="FQ55" s="8"/>
      <c r="FR55" s="8"/>
      <c r="FS55" s="8"/>
      <c r="FT55" s="8"/>
      <c r="FU55" s="8"/>
      <c r="FV55" s="8"/>
      <c r="FW55" s="8"/>
      <c r="FX55" s="8"/>
      <c r="FY55" s="8"/>
      <c r="FZ55" s="8"/>
      <c r="GA55" s="8"/>
      <c r="GB55" s="8"/>
    </row>
    <row r="56" spans="3:184" ht="12.95" customHeight="1" thickBot="1">
      <c r="C56" s="11"/>
      <c r="D56" s="11"/>
      <c r="E56" s="11"/>
      <c r="F56" s="37"/>
      <c r="G56" s="15" t="s">
        <v>77</v>
      </c>
      <c r="H56" s="15" t="s">
        <v>78</v>
      </c>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37"/>
      <c r="AL56" s="447"/>
      <c r="AM56" s="447"/>
      <c r="AN56" s="447"/>
      <c r="AO56" s="447"/>
      <c r="AP56" s="447"/>
      <c r="AQ56" s="447"/>
      <c r="AR56" s="447"/>
      <c r="AS56" s="447"/>
      <c r="AT56" s="447"/>
      <c r="AU56" s="447"/>
      <c r="AV56" s="447"/>
      <c r="AW56" s="447"/>
      <c r="AX56" s="447"/>
      <c r="AY56" s="447"/>
      <c r="AZ56" s="447"/>
      <c r="BA56" s="447"/>
      <c r="BB56" s="447"/>
      <c r="BC56" s="447"/>
      <c r="BD56" s="447"/>
      <c r="BE56" s="447"/>
      <c r="BI56" s="417" t="s">
        <v>72</v>
      </c>
      <c r="BJ56" s="416"/>
      <c r="BK56" s="448" t="s">
        <v>79</v>
      </c>
      <c r="BL56" s="449"/>
      <c r="BM56" s="449"/>
      <c r="BN56" s="449"/>
      <c r="BO56" s="449"/>
      <c r="BP56" s="449"/>
      <c r="BQ56" s="449"/>
      <c r="BR56" s="449"/>
      <c r="BS56" s="449"/>
      <c r="BT56" s="449"/>
      <c r="BU56" s="449"/>
      <c r="BV56" s="449"/>
      <c r="BW56" s="449"/>
      <c r="BX56" s="449"/>
      <c r="BY56" s="449"/>
      <c r="BZ56" s="449"/>
      <c r="CA56" s="449"/>
      <c r="CB56" s="450"/>
      <c r="CC56" s="400" t="str">
        <f>IF(CC53="","",IF(AT49=CC49,"",IF(SUM(CC33:CL46)&gt;0,(CC51-CC53),"")))</f>
        <v/>
      </c>
      <c r="CD56" s="235"/>
      <c r="CE56" s="235"/>
      <c r="CF56" s="235"/>
      <c r="CG56" s="235"/>
      <c r="CH56" s="235"/>
      <c r="CI56" s="235"/>
      <c r="CJ56" s="235"/>
      <c r="CK56" s="235"/>
      <c r="CL56" s="34"/>
      <c r="CO56" s="458" t="s">
        <v>80</v>
      </c>
      <c r="CP56" s="459"/>
      <c r="CQ56" s="459"/>
      <c r="CR56" s="459"/>
      <c r="CS56" s="459"/>
      <c r="CT56" s="459"/>
      <c r="CU56" s="459"/>
      <c r="CV56" s="459"/>
      <c r="CW56" s="459"/>
      <c r="CX56" s="459"/>
      <c r="CY56" s="460"/>
      <c r="CZ56" s="461"/>
      <c r="EP56" s="8"/>
      <c r="EQ56" s="8"/>
      <c r="ER56" s="8"/>
      <c r="ES56" s="8"/>
      <c r="ET56" s="8"/>
      <c r="EU56" s="8"/>
      <c r="EV56" s="8"/>
      <c r="EW56" s="8"/>
      <c r="EX56" s="8"/>
      <c r="EY56" s="8"/>
      <c r="EZ56" s="8"/>
      <c r="FA56" s="8"/>
      <c r="FB56" s="8"/>
      <c r="FC56" s="8"/>
      <c r="FD56" s="8"/>
      <c r="FE56" s="8"/>
      <c r="FF56" s="8"/>
      <c r="FG56" s="40"/>
      <c r="FH56" s="40"/>
      <c r="FI56" s="40"/>
      <c r="FJ56" s="40"/>
      <c r="FK56" s="40"/>
      <c r="FL56" s="40"/>
      <c r="FM56" s="40"/>
      <c r="FN56" s="40"/>
      <c r="FO56" s="40"/>
      <c r="FP56" s="40"/>
      <c r="FQ56" s="8"/>
      <c r="FR56" s="8"/>
      <c r="FS56" s="8"/>
      <c r="FT56" s="8"/>
      <c r="FU56" s="8"/>
      <c r="FV56" s="8"/>
      <c r="FW56" s="8"/>
      <c r="FX56" s="8"/>
      <c r="FY56" s="8"/>
      <c r="FZ56" s="8"/>
      <c r="GA56" s="8"/>
      <c r="GB56" s="8"/>
    </row>
    <row r="57" spans="3:184" ht="12.95" customHeight="1" thickBot="1">
      <c r="C57" s="11"/>
      <c r="D57" s="11"/>
      <c r="E57" s="11"/>
      <c r="F57" s="37"/>
      <c r="G57" s="15"/>
      <c r="H57" s="15"/>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37"/>
      <c r="AL57" s="447"/>
      <c r="AM57" s="447"/>
      <c r="AN57" s="447"/>
      <c r="AO57" s="447"/>
      <c r="AP57" s="447"/>
      <c r="AQ57" s="447"/>
      <c r="AR57" s="447"/>
      <c r="AS57" s="447"/>
      <c r="AT57" s="447"/>
      <c r="AU57" s="447"/>
      <c r="AV57" s="447"/>
      <c r="AW57" s="447"/>
      <c r="AX57" s="447"/>
      <c r="AY57" s="447"/>
      <c r="AZ57" s="447"/>
      <c r="BA57" s="447"/>
      <c r="BB57" s="447"/>
      <c r="BC57" s="447"/>
      <c r="BD57" s="447"/>
      <c r="BE57" s="447"/>
      <c r="BI57" s="417"/>
      <c r="BJ57" s="416"/>
      <c r="BK57" s="451"/>
      <c r="BL57" s="452"/>
      <c r="BM57" s="452"/>
      <c r="BN57" s="452"/>
      <c r="BO57" s="452"/>
      <c r="BP57" s="452"/>
      <c r="BQ57" s="452"/>
      <c r="BR57" s="452"/>
      <c r="BS57" s="452"/>
      <c r="BT57" s="452"/>
      <c r="BU57" s="452"/>
      <c r="BV57" s="452"/>
      <c r="BW57" s="452"/>
      <c r="BX57" s="452"/>
      <c r="BY57" s="452"/>
      <c r="BZ57" s="452"/>
      <c r="CA57" s="452"/>
      <c r="CB57" s="453"/>
      <c r="CC57" s="457"/>
      <c r="CD57" s="209"/>
      <c r="CE57" s="209"/>
      <c r="CF57" s="209"/>
      <c r="CG57" s="209"/>
      <c r="CH57" s="209"/>
      <c r="CI57" s="209"/>
      <c r="CJ57" s="209"/>
      <c r="CK57" s="209"/>
      <c r="CL57" s="34"/>
      <c r="CO57" s="462"/>
      <c r="CP57" s="459"/>
      <c r="CQ57" s="459"/>
      <c r="CR57" s="459"/>
      <c r="CS57" s="459"/>
      <c r="CT57" s="459"/>
      <c r="CU57" s="459"/>
      <c r="CV57" s="459"/>
      <c r="CW57" s="459"/>
      <c r="CX57" s="459"/>
      <c r="CY57" s="459"/>
      <c r="CZ57" s="463"/>
      <c r="DC57" s="42"/>
      <c r="DD57" s="43"/>
      <c r="DE57" s="43"/>
      <c r="DF57" s="43"/>
      <c r="DG57" s="43"/>
      <c r="DH57" s="43"/>
      <c r="DI57" s="43"/>
      <c r="DJ57" s="43"/>
      <c r="DK57" s="43"/>
      <c r="EP57" s="8"/>
      <c r="EQ57" s="8"/>
      <c r="ER57" s="8"/>
      <c r="ES57" s="8"/>
      <c r="ET57" s="8"/>
      <c r="EU57" s="8"/>
      <c r="EV57" s="8"/>
      <c r="EW57" s="8"/>
      <c r="EX57" s="8"/>
      <c r="EY57" s="8"/>
      <c r="EZ57" s="8"/>
      <c r="FA57" s="8"/>
      <c r="FB57" s="8"/>
      <c r="FC57" s="8"/>
      <c r="FD57" s="8"/>
      <c r="FE57" s="8"/>
      <c r="FF57" s="8"/>
      <c r="FG57" s="40"/>
      <c r="FH57" s="40"/>
      <c r="FI57" s="40"/>
      <c r="FJ57" s="40"/>
      <c r="FK57" s="40"/>
      <c r="FL57" s="40"/>
      <c r="FM57" s="40"/>
      <c r="FN57" s="40"/>
      <c r="FO57" s="40"/>
      <c r="FP57" s="40"/>
      <c r="FQ57" s="8"/>
      <c r="FR57" s="8"/>
      <c r="FS57" s="8"/>
      <c r="FT57" s="8"/>
      <c r="FU57" s="8"/>
      <c r="FV57" s="8"/>
      <c r="FW57" s="8"/>
      <c r="FX57" s="8"/>
      <c r="FY57" s="8"/>
      <c r="FZ57" s="8"/>
      <c r="GA57" s="8"/>
      <c r="GB57" s="8"/>
    </row>
    <row r="58" spans="3:184" ht="12.95" customHeight="1" thickBot="1">
      <c r="C58" s="20"/>
      <c r="D58" s="20"/>
      <c r="E58" s="20"/>
      <c r="F58" s="44"/>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37"/>
      <c r="AL58" s="447"/>
      <c r="AM58" s="447"/>
      <c r="AN58" s="447"/>
      <c r="AO58" s="447"/>
      <c r="AP58" s="447"/>
      <c r="AQ58" s="447"/>
      <c r="AR58" s="447"/>
      <c r="AS58" s="447"/>
      <c r="AT58" s="447"/>
      <c r="AU58" s="447"/>
      <c r="AV58" s="447"/>
      <c r="AW58" s="447"/>
      <c r="AX58" s="447"/>
      <c r="AY58" s="447"/>
      <c r="AZ58" s="447"/>
      <c r="BA58" s="447"/>
      <c r="BB58" s="447"/>
      <c r="BC58" s="447"/>
      <c r="BD58" s="447"/>
      <c r="BE58" s="447"/>
      <c r="BI58" s="417"/>
      <c r="BJ58" s="416"/>
      <c r="BK58" s="454"/>
      <c r="BL58" s="455"/>
      <c r="BM58" s="455"/>
      <c r="BN58" s="455"/>
      <c r="BO58" s="455"/>
      <c r="BP58" s="455"/>
      <c r="BQ58" s="455"/>
      <c r="BR58" s="455"/>
      <c r="BS58" s="455"/>
      <c r="BT58" s="455"/>
      <c r="BU58" s="455"/>
      <c r="BV58" s="455"/>
      <c r="BW58" s="455"/>
      <c r="BX58" s="455"/>
      <c r="BY58" s="455"/>
      <c r="BZ58" s="455"/>
      <c r="CA58" s="455"/>
      <c r="CB58" s="456"/>
      <c r="CC58" s="401"/>
      <c r="CD58" s="238"/>
      <c r="CE58" s="238"/>
      <c r="CF58" s="238"/>
      <c r="CG58" s="238"/>
      <c r="CH58" s="238"/>
      <c r="CI58" s="238"/>
      <c r="CJ58" s="238"/>
      <c r="CK58" s="238"/>
      <c r="CL58" s="34"/>
      <c r="CO58" s="464"/>
      <c r="CP58" s="459"/>
      <c r="CQ58" s="459"/>
      <c r="CR58" s="459"/>
      <c r="CS58" s="459"/>
      <c r="CT58" s="459"/>
      <c r="CU58" s="459"/>
      <c r="CV58" s="459"/>
      <c r="CW58" s="459"/>
      <c r="CX58" s="459"/>
      <c r="CY58" s="465"/>
      <c r="CZ58" s="466"/>
      <c r="DC58" s="43"/>
      <c r="DD58" s="43"/>
      <c r="DE58" s="43"/>
      <c r="DF58" s="43"/>
      <c r="DG58" s="43"/>
      <c r="DH58" s="43"/>
      <c r="DI58" s="43"/>
      <c r="DJ58" s="43"/>
      <c r="DK58" s="43"/>
      <c r="EP58" s="8"/>
      <c r="EQ58" s="8"/>
      <c r="ER58" s="8"/>
      <c r="ES58" s="8"/>
      <c r="ET58" s="8"/>
      <c r="EU58" s="8"/>
      <c r="EV58" s="8"/>
      <c r="EW58" s="8"/>
      <c r="EX58" s="8"/>
      <c r="EY58" s="8"/>
      <c r="EZ58" s="8"/>
      <c r="FA58" s="8"/>
      <c r="FB58" s="8"/>
      <c r="FC58" s="8"/>
      <c r="FD58" s="8"/>
      <c r="FE58" s="8"/>
      <c r="FF58" s="8"/>
      <c r="FG58" s="40"/>
      <c r="FH58" s="40"/>
      <c r="FI58" s="40"/>
      <c r="FJ58" s="40"/>
      <c r="FK58" s="40"/>
      <c r="FL58" s="40"/>
      <c r="FM58" s="40"/>
      <c r="FN58" s="40"/>
      <c r="FO58" s="40"/>
      <c r="FP58" s="40"/>
      <c r="FQ58" s="8"/>
      <c r="FR58" s="8"/>
      <c r="FS58" s="8"/>
      <c r="FT58" s="8"/>
      <c r="FU58" s="8"/>
      <c r="FV58" s="8"/>
      <c r="FW58" s="8"/>
      <c r="FX58" s="8"/>
      <c r="FY58" s="8"/>
      <c r="FZ58" s="8"/>
      <c r="GA58" s="8"/>
      <c r="GB58" s="8"/>
    </row>
    <row r="59" spans="3:184" ht="12.95" customHeight="1">
      <c r="C59" s="20"/>
      <c r="D59" s="20"/>
      <c r="E59" s="20"/>
      <c r="F59" s="20"/>
      <c r="AL59" s="447"/>
      <c r="AM59" s="447"/>
      <c r="AN59" s="447"/>
      <c r="AO59" s="447"/>
      <c r="AP59" s="447"/>
      <c r="AQ59" s="447"/>
      <c r="AR59" s="447"/>
      <c r="AS59" s="447"/>
      <c r="AT59" s="447"/>
      <c r="AU59" s="447"/>
      <c r="AV59" s="447"/>
      <c r="AW59" s="447"/>
      <c r="AX59" s="447"/>
      <c r="AY59" s="447"/>
      <c r="AZ59" s="447"/>
      <c r="BA59" s="447"/>
      <c r="BB59" s="447"/>
      <c r="BC59" s="447"/>
      <c r="BD59" s="447"/>
      <c r="BE59" s="447"/>
      <c r="BK59" s="1" t="s">
        <v>81</v>
      </c>
      <c r="CO59" s="41"/>
      <c r="CP59" s="467" t="str">
        <f>IFERROR(ROUNDDOWN(CC51*0.9,0),"")</f>
        <v/>
      </c>
      <c r="CQ59" s="468"/>
      <c r="CR59" s="468"/>
      <c r="CS59" s="468"/>
      <c r="CT59" s="468"/>
      <c r="CU59" s="468"/>
      <c r="CV59" s="468"/>
      <c r="CW59" s="468"/>
      <c r="CX59" s="468"/>
      <c r="CY59" s="34"/>
      <c r="CZ59" s="39"/>
      <c r="DC59" s="46">
        <f>SUM(EV39:FD52)</f>
        <v>0</v>
      </c>
      <c r="DD59" s="47">
        <f>SUM(CC33:CL46)</f>
        <v>0</v>
      </c>
      <c r="DE59" s="48">
        <f>+DC59+DD59</f>
        <v>0</v>
      </c>
      <c r="DG59" s="49"/>
      <c r="DH59" s="49"/>
      <c r="DI59" s="49"/>
      <c r="DJ59" s="49"/>
      <c r="DK59" s="49"/>
      <c r="EC59" s="1"/>
      <c r="ED59" s="1"/>
      <c r="EE59" s="1"/>
      <c r="EF59" s="1"/>
      <c r="EG59" s="1"/>
      <c r="EH59" s="1"/>
      <c r="EI59" s="1"/>
      <c r="EJ59" s="1"/>
      <c r="EK59" s="1"/>
      <c r="EL59" s="1"/>
      <c r="EM59" s="1"/>
      <c r="EN59" s="1"/>
      <c r="EO59" s="1"/>
      <c r="EP59" s="11"/>
      <c r="EQ59" s="11"/>
      <c r="ER59" s="11"/>
      <c r="ES59" s="20"/>
      <c r="ET59" s="20"/>
      <c r="EU59" s="20"/>
      <c r="EV59" s="20"/>
      <c r="EW59" s="20"/>
      <c r="EX59" s="20"/>
      <c r="EY59" s="20"/>
      <c r="EZ59" s="20"/>
      <c r="FA59" s="20"/>
      <c r="FB59" s="20"/>
      <c r="FC59" s="11"/>
      <c r="FD59" s="8"/>
      <c r="FE59" s="8"/>
      <c r="FF59" s="8"/>
      <c r="FG59" s="50"/>
      <c r="FH59" s="50"/>
      <c r="FI59" s="50"/>
      <c r="FJ59" s="50"/>
      <c r="FK59" s="50"/>
      <c r="FL59" s="50"/>
      <c r="FM59" s="50"/>
      <c r="FN59" s="50"/>
      <c r="FO59" s="50"/>
      <c r="FP59" s="50"/>
      <c r="FQ59" s="8"/>
      <c r="FR59" s="8"/>
      <c r="FS59" s="8"/>
      <c r="FT59" s="8"/>
      <c r="FU59" s="8"/>
      <c r="FV59" s="8"/>
      <c r="FW59" s="8"/>
      <c r="FX59" s="8"/>
      <c r="FY59" s="8"/>
      <c r="FZ59" s="8"/>
      <c r="GA59" s="8"/>
      <c r="GB59" s="8"/>
    </row>
    <row r="60" spans="3:184" ht="12.95" customHeight="1">
      <c r="C60" s="20"/>
      <c r="D60" s="20"/>
      <c r="E60" s="20"/>
      <c r="F60" s="20"/>
      <c r="G60" s="20"/>
      <c r="H60" s="20"/>
      <c r="I60" s="20"/>
      <c r="J60" s="20"/>
      <c r="K60" s="51"/>
      <c r="L60" s="51"/>
      <c r="M60" s="51"/>
      <c r="N60" s="51"/>
      <c r="O60" s="20"/>
      <c r="P60" s="20"/>
      <c r="Q60" s="51"/>
      <c r="R60" s="51"/>
      <c r="S60" s="51"/>
      <c r="T60" s="51"/>
      <c r="U60" s="20"/>
      <c r="V60" s="20"/>
      <c r="W60" s="52"/>
      <c r="X60" s="52"/>
      <c r="Y60" s="52"/>
      <c r="Z60" s="52"/>
      <c r="AA60" s="52"/>
      <c r="AB60" s="52"/>
      <c r="AC60" s="52"/>
      <c r="AD60" s="51"/>
      <c r="AE60" s="51"/>
      <c r="AF60" s="51"/>
      <c r="AG60" s="51"/>
      <c r="AH60" s="51"/>
      <c r="AI60" s="51"/>
      <c r="AJ60" s="51"/>
      <c r="AK60" s="51"/>
      <c r="AL60" s="51"/>
      <c r="AM60" s="51"/>
      <c r="AN60" s="51"/>
      <c r="AO60" s="51"/>
      <c r="AP60" s="51"/>
      <c r="CP60" s="469"/>
      <c r="CQ60" s="470"/>
      <c r="CR60" s="470"/>
      <c r="CS60" s="470"/>
      <c r="CT60" s="470"/>
      <c r="CU60" s="470"/>
      <c r="CV60" s="470"/>
      <c r="CW60" s="470"/>
      <c r="CX60" s="470"/>
      <c r="CY60" s="34"/>
      <c r="CZ60" s="39"/>
      <c r="DC60" s="49"/>
      <c r="DD60" s="49"/>
      <c r="DE60" s="49"/>
      <c r="DF60" s="49"/>
      <c r="DG60" s="49"/>
      <c r="DH60" s="49"/>
      <c r="DI60" s="49"/>
      <c r="DJ60" s="49"/>
      <c r="DK60" s="49"/>
      <c r="EC60" s="1"/>
      <c r="ED60" s="1"/>
      <c r="EE60" s="1"/>
      <c r="EF60" s="1"/>
      <c r="EG60" s="1"/>
      <c r="EP60" s="8"/>
      <c r="EQ60" s="8"/>
      <c r="ER60" s="8"/>
      <c r="ES60" s="8"/>
      <c r="ET60" s="8"/>
      <c r="EU60" s="8"/>
      <c r="EV60" s="8"/>
      <c r="EW60" s="8"/>
      <c r="EX60" s="8"/>
      <c r="EY60" s="8"/>
      <c r="EZ60" s="8"/>
      <c r="FA60" s="8"/>
      <c r="FB60" s="20"/>
      <c r="FC60" s="11"/>
      <c r="FD60" s="8"/>
      <c r="FE60" s="8"/>
      <c r="FF60" s="8"/>
      <c r="FG60" s="50"/>
      <c r="FH60" s="50"/>
      <c r="FI60" s="50"/>
      <c r="FJ60" s="50"/>
      <c r="FK60" s="50"/>
      <c r="FL60" s="50"/>
      <c r="FM60" s="50"/>
      <c r="FN60" s="50"/>
      <c r="FO60" s="50"/>
      <c r="FP60" s="50"/>
      <c r="FQ60" s="8"/>
      <c r="FR60" s="8"/>
      <c r="FS60" s="8"/>
      <c r="FT60" s="8"/>
      <c r="FU60" s="8"/>
      <c r="FV60" s="8"/>
      <c r="FW60" s="8"/>
      <c r="FX60" s="8"/>
      <c r="FY60" s="8"/>
      <c r="FZ60" s="8"/>
      <c r="GA60" s="8"/>
      <c r="GB60" s="8"/>
    </row>
    <row r="61" spans="3:184" ht="19.5" customHeight="1" thickBot="1">
      <c r="C61" s="1" t="s">
        <v>0</v>
      </c>
      <c r="P61" s="179" t="str">
        <f>IF(P1="","",P1)</f>
        <v/>
      </c>
      <c r="Q61" s="179"/>
      <c r="R61" s="179"/>
      <c r="S61" s="179"/>
      <c r="T61" s="179"/>
      <c r="U61" s="179"/>
      <c r="V61" s="179"/>
      <c r="W61" s="179"/>
      <c r="X61" s="179"/>
      <c r="Y61" s="179"/>
      <c r="Z61" s="179"/>
      <c r="AA61" s="179"/>
      <c r="AB61" s="179"/>
      <c r="AC61" s="179"/>
      <c r="AD61" s="179"/>
      <c r="AE61" s="179"/>
      <c r="AF61" s="179"/>
      <c r="CP61" s="471"/>
      <c r="CQ61" s="472"/>
      <c r="CR61" s="472"/>
      <c r="CS61" s="472"/>
      <c r="CT61" s="472"/>
      <c r="CU61" s="472"/>
      <c r="CV61" s="472"/>
      <c r="CW61" s="472"/>
      <c r="CX61" s="472"/>
      <c r="CY61" s="34"/>
      <c r="CZ61" s="39"/>
      <c r="DC61" s="49"/>
      <c r="DD61" s="49"/>
      <c r="DE61" s="49"/>
      <c r="DF61" s="49"/>
      <c r="DG61" s="49"/>
      <c r="DH61" s="49"/>
      <c r="DI61" s="49"/>
      <c r="DJ61" s="49"/>
      <c r="DK61" s="49"/>
      <c r="EC61" s="1"/>
      <c r="ED61" s="1"/>
      <c r="EE61" s="1"/>
      <c r="EF61" s="1"/>
      <c r="EG61" s="1"/>
      <c r="EP61" s="8"/>
      <c r="EQ61" s="8"/>
      <c r="ER61" s="8"/>
      <c r="ES61" s="8"/>
      <c r="ET61" s="8"/>
      <c r="EU61" s="8"/>
      <c r="EV61" s="8"/>
      <c r="EW61" s="8"/>
      <c r="EX61" s="8"/>
      <c r="EY61" s="8"/>
      <c r="EZ61" s="8"/>
      <c r="FA61" s="8"/>
      <c r="FB61" s="20"/>
      <c r="FC61" s="11"/>
      <c r="FD61" s="8"/>
      <c r="FE61" s="8"/>
      <c r="FF61" s="8"/>
      <c r="FG61" s="50"/>
      <c r="FH61" s="50"/>
      <c r="FI61" s="50"/>
      <c r="FJ61" s="50"/>
      <c r="FK61" s="50"/>
      <c r="FL61" s="50"/>
      <c r="FM61" s="50"/>
      <c r="FN61" s="50"/>
      <c r="FO61" s="50"/>
      <c r="FP61" s="50"/>
      <c r="FQ61" s="8"/>
      <c r="FR61" s="8"/>
      <c r="FS61" s="8"/>
      <c r="FT61" s="8"/>
      <c r="FU61" s="8"/>
      <c r="FV61" s="8"/>
      <c r="FW61" s="8"/>
      <c r="FX61" s="8"/>
      <c r="FY61" s="8"/>
      <c r="FZ61" s="8"/>
      <c r="GA61" s="8"/>
      <c r="GB61" s="8"/>
    </row>
    <row r="62" spans="3:184" ht="12.95" customHeight="1">
      <c r="P62" s="179"/>
      <c r="Q62" s="179"/>
      <c r="R62" s="179"/>
      <c r="S62" s="179"/>
      <c r="T62" s="179"/>
      <c r="U62" s="179"/>
      <c r="V62" s="179"/>
      <c r="W62" s="179"/>
      <c r="X62" s="179"/>
      <c r="Y62" s="179"/>
      <c r="Z62" s="179"/>
      <c r="AA62" s="179"/>
      <c r="AB62" s="179"/>
      <c r="AC62" s="179"/>
      <c r="AD62" s="179"/>
      <c r="AE62" s="179"/>
      <c r="AF62" s="179"/>
      <c r="AG62" s="180" t="s">
        <v>82</v>
      </c>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I62" s="183" t="s">
        <v>2</v>
      </c>
      <c r="BJ62" s="183"/>
      <c r="BK62" s="183"/>
      <c r="BL62" s="183"/>
      <c r="BM62" s="183"/>
      <c r="BN62" s="183"/>
      <c r="BO62" s="183"/>
      <c r="BP62" s="183"/>
      <c r="BQ62" s="183"/>
      <c r="BR62" s="183"/>
      <c r="BS62" s="183"/>
      <c r="EC62" s="1"/>
      <c r="ED62" s="1"/>
      <c r="EE62" s="1"/>
      <c r="EF62" s="1"/>
      <c r="EG62" s="1"/>
      <c r="EP62" s="8"/>
      <c r="EQ62" s="8"/>
      <c r="ER62" s="8"/>
      <c r="ES62" s="8"/>
      <c r="ET62" s="8"/>
      <c r="EU62" s="8"/>
      <c r="EV62" s="8"/>
      <c r="EW62" s="8"/>
      <c r="EX62" s="8"/>
      <c r="EY62" s="8"/>
      <c r="EZ62" s="8"/>
      <c r="FA62" s="8"/>
      <c r="FB62" s="20"/>
      <c r="FC62" s="11"/>
      <c r="FD62" s="8"/>
      <c r="FE62" s="8"/>
      <c r="FF62" s="8"/>
      <c r="FG62" s="53"/>
      <c r="FH62" s="53"/>
      <c r="FI62" s="53"/>
      <c r="FJ62" s="53"/>
      <c r="FK62" s="53"/>
      <c r="FL62" s="53"/>
      <c r="FM62" s="53"/>
      <c r="FN62" s="53"/>
      <c r="FO62" s="53"/>
      <c r="FP62" s="53"/>
      <c r="FQ62" s="8"/>
      <c r="FR62" s="8"/>
      <c r="FS62" s="8"/>
      <c r="FT62" s="8"/>
      <c r="FU62" s="8"/>
      <c r="FV62" s="8"/>
      <c r="FW62" s="8"/>
      <c r="FX62" s="8"/>
      <c r="FY62" s="8"/>
      <c r="FZ62" s="8"/>
      <c r="GA62" s="8"/>
      <c r="GB62" s="8"/>
    </row>
    <row r="63" spans="3:184" ht="12.95" customHeight="1" thickBot="1">
      <c r="C63" s="473" t="str">
        <f>IF($C$3="","",$C$3)</f>
        <v/>
      </c>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c r="AE63" s="473"/>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I63" s="183"/>
      <c r="BJ63" s="183"/>
      <c r="BK63" s="183"/>
      <c r="BL63" s="183"/>
      <c r="BM63" s="183"/>
      <c r="BN63" s="183"/>
      <c r="BO63" s="183"/>
      <c r="BP63" s="183"/>
      <c r="BQ63" s="183"/>
      <c r="BR63" s="183"/>
      <c r="BS63" s="183"/>
      <c r="CD63" s="1" t="s">
        <v>83</v>
      </c>
      <c r="EC63" s="1"/>
      <c r="ED63" s="1"/>
      <c r="EE63" s="1"/>
      <c r="EF63" s="1"/>
      <c r="EG63" s="1"/>
      <c r="EP63" s="8"/>
      <c r="EQ63" s="8"/>
      <c r="ER63" s="8"/>
      <c r="ES63" s="8"/>
      <c r="ET63" s="8"/>
      <c r="EU63" s="8"/>
      <c r="EV63" s="8"/>
      <c r="EW63" s="8"/>
      <c r="EX63" s="8"/>
      <c r="EY63" s="8"/>
      <c r="EZ63" s="8"/>
      <c r="FA63" s="8"/>
      <c r="FB63" s="20"/>
      <c r="FC63" s="11"/>
      <c r="FD63" s="8"/>
      <c r="FE63" s="8"/>
      <c r="FF63" s="8"/>
      <c r="FG63" s="53"/>
      <c r="FH63" s="53"/>
      <c r="FI63" s="53"/>
      <c r="FJ63" s="53"/>
      <c r="FK63" s="53"/>
      <c r="FL63" s="53"/>
      <c r="FM63" s="53"/>
      <c r="FN63" s="53"/>
      <c r="FO63" s="53"/>
      <c r="FP63" s="53"/>
      <c r="FQ63" s="8"/>
      <c r="FR63" s="8"/>
      <c r="FS63" s="8"/>
      <c r="FT63" s="8"/>
      <c r="FU63" s="8"/>
      <c r="FV63" s="8"/>
      <c r="FW63" s="8"/>
      <c r="FX63" s="8"/>
      <c r="FY63" s="8"/>
      <c r="FZ63" s="8"/>
      <c r="GA63" s="8"/>
      <c r="GB63" s="8"/>
    </row>
    <row r="64" spans="3:184" ht="12.95" customHeight="1" thickTop="1">
      <c r="C64" s="1" t="str">
        <f>IF($C$4="","",$C$4)</f>
        <v/>
      </c>
      <c r="EC64" s="1"/>
      <c r="ED64" s="1"/>
      <c r="EE64" s="1"/>
      <c r="EF64" s="1"/>
      <c r="EG64" s="1"/>
      <c r="EP64" s="8"/>
      <c r="EQ64" s="8"/>
      <c r="ER64" s="8"/>
      <c r="ES64" s="8"/>
      <c r="ET64" s="8"/>
      <c r="EU64" s="8"/>
      <c r="EV64" s="8"/>
      <c r="EW64" s="8"/>
      <c r="EX64" s="8"/>
      <c r="EY64" s="8"/>
      <c r="EZ64" s="8"/>
      <c r="FA64" s="8"/>
      <c r="FB64" s="20"/>
      <c r="FC64" s="11"/>
      <c r="FD64" s="8"/>
      <c r="FE64" s="8"/>
      <c r="FF64" s="8"/>
      <c r="FG64" s="53"/>
      <c r="FH64" s="53"/>
      <c r="FI64" s="53"/>
      <c r="FJ64" s="53"/>
      <c r="FK64" s="53"/>
      <c r="FL64" s="53"/>
      <c r="FM64" s="53"/>
      <c r="FN64" s="53"/>
      <c r="FO64" s="53"/>
      <c r="FP64" s="53"/>
      <c r="FQ64" s="8"/>
      <c r="FR64" s="8"/>
      <c r="FS64" s="8"/>
      <c r="FT64" s="8"/>
      <c r="FU64" s="8"/>
      <c r="FV64" s="8"/>
      <c r="FW64" s="8"/>
      <c r="FX64" s="8"/>
      <c r="FY64" s="8"/>
      <c r="FZ64" s="8"/>
      <c r="GA64" s="8"/>
      <c r="GB64" s="8"/>
    </row>
    <row r="65" spans="3:184" ht="12.95" customHeight="1">
      <c r="C65" s="10" t="s">
        <v>5</v>
      </c>
      <c r="D65" s="10"/>
      <c r="E65" s="10"/>
      <c r="F65" s="10"/>
      <c r="G65" s="10"/>
      <c r="H65" s="10"/>
      <c r="I65" s="10"/>
      <c r="J65" s="10"/>
      <c r="K65" s="10"/>
      <c r="L65" s="10"/>
      <c r="M65" s="10"/>
      <c r="N65" s="10"/>
      <c r="O65" s="10"/>
      <c r="P65" s="10"/>
      <c r="Q65" s="10"/>
      <c r="AG65" s="2"/>
      <c r="AH65" s="2"/>
      <c r="AI65" s="2"/>
      <c r="AJ65" s="2"/>
      <c r="AK65" s="174" t="s">
        <v>6</v>
      </c>
      <c r="AL65" s="174"/>
      <c r="AM65" s="174"/>
      <c r="AN65" s="174"/>
      <c r="AO65" s="474">
        <f>IF(AO5="","",AO5)</f>
        <v>2023</v>
      </c>
      <c r="AP65" s="474"/>
      <c r="AQ65" s="474"/>
      <c r="AR65" s="174" t="s">
        <v>7</v>
      </c>
      <c r="AS65" s="174"/>
      <c r="AT65" s="474">
        <f>IF(AT5="","",AT5)</f>
        <v>10</v>
      </c>
      <c r="AU65" s="474"/>
      <c r="AV65" s="474"/>
      <c r="AW65" s="174" t="s">
        <v>8</v>
      </c>
      <c r="AX65" s="174"/>
      <c r="AY65" s="474">
        <f>IF(AY5="","",AY5)</f>
        <v>15</v>
      </c>
      <c r="AZ65" s="474"/>
      <c r="BA65" s="474"/>
      <c r="BB65" s="174" t="s">
        <v>9</v>
      </c>
      <c r="BC65" s="174"/>
      <c r="BE65" s="2"/>
      <c r="BF65" s="2"/>
      <c r="BG65" s="2"/>
      <c r="BH65" s="175" t="str">
        <f>IF(BH5="","",BH5)</f>
        <v/>
      </c>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F65" s="11"/>
      <c r="CG65" s="11"/>
      <c r="CH65" s="11"/>
      <c r="CI65" s="11"/>
      <c r="CJ65" s="11"/>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EC65" s="1"/>
      <c r="ED65" s="1"/>
      <c r="EE65" s="1"/>
      <c r="EF65" s="1"/>
      <c r="EG65" s="1"/>
      <c r="EP65" s="8"/>
      <c r="EQ65" s="8"/>
      <c r="ER65" s="8"/>
      <c r="ES65" s="8"/>
      <c r="ET65" s="8"/>
      <c r="EU65" s="8"/>
      <c r="EV65" s="8"/>
      <c r="EW65" s="8"/>
      <c r="EX65" s="8"/>
      <c r="EY65" s="8"/>
      <c r="EZ65" s="8"/>
      <c r="FA65" s="8"/>
      <c r="FB65" s="11"/>
      <c r="FC65" s="11"/>
      <c r="FD65" s="11"/>
      <c r="FE65" s="11"/>
      <c r="FF65" s="8"/>
      <c r="FG65" s="11"/>
      <c r="FH65" s="11"/>
      <c r="FI65" s="11"/>
      <c r="FJ65" s="11"/>
      <c r="FK65" s="11"/>
      <c r="FL65" s="11"/>
      <c r="FM65" s="11"/>
      <c r="FN65" s="11"/>
      <c r="FO65" s="11"/>
      <c r="FP65" s="11"/>
      <c r="FQ65" s="11"/>
      <c r="FR65" s="11"/>
      <c r="FS65" s="11"/>
      <c r="FT65" s="11"/>
      <c r="FU65" s="11"/>
      <c r="FV65" s="11"/>
      <c r="FW65" s="11"/>
      <c r="FX65" s="11"/>
      <c r="FY65" s="11"/>
      <c r="FZ65" s="11"/>
      <c r="GA65" s="11"/>
      <c r="GB65" s="8"/>
    </row>
    <row r="66" spans="3:184" ht="12.95" customHeight="1" thickBot="1">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F66" s="11"/>
      <c r="CG66" s="11"/>
      <c r="CH66" s="11"/>
      <c r="CI66" s="11"/>
      <c r="CJ66" s="11"/>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row>
    <row r="67" spans="3:184" ht="12.95" customHeight="1">
      <c r="C67" s="12" t="s">
        <v>10</v>
      </c>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4"/>
      <c r="AK67" s="176" t="str">
        <f>+AK7</f>
        <v>下記のとおり請求いたします。</v>
      </c>
      <c r="AL67" s="176"/>
      <c r="AM67" s="176"/>
      <c r="AN67" s="176"/>
      <c r="AO67" s="176"/>
      <c r="AP67" s="176"/>
      <c r="AQ67" s="176"/>
      <c r="AR67" s="176"/>
      <c r="AS67" s="176"/>
      <c r="AT67" s="176"/>
      <c r="AU67" s="176"/>
      <c r="AV67" s="176"/>
      <c r="AW67" s="176"/>
      <c r="AX67" s="176"/>
      <c r="AY67" s="176"/>
      <c r="AZ67" s="176"/>
      <c r="BA67" s="176"/>
      <c r="BB67" s="176"/>
      <c r="BC67" s="176"/>
      <c r="BJ67" s="15"/>
      <c r="BK67" s="15"/>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row>
    <row r="68" spans="3:184" ht="12.95" customHeight="1" thickBot="1">
      <c r="C68" s="16"/>
      <c r="D68" s="176" t="s">
        <v>12</v>
      </c>
      <c r="E68" s="176"/>
      <c r="F68" s="54"/>
      <c r="G68" s="54"/>
      <c r="H68" s="475" t="str">
        <f>IF(H8="","",H8)</f>
        <v/>
      </c>
      <c r="I68" s="475"/>
      <c r="J68" s="475"/>
      <c r="K68" s="475"/>
      <c r="L68" s="475"/>
      <c r="M68" s="475"/>
      <c r="N68" s="17"/>
      <c r="O68" s="17"/>
      <c r="P68" s="17"/>
      <c r="Q68" s="17"/>
      <c r="R68" s="17"/>
      <c r="S68" s="17"/>
      <c r="T68" s="17"/>
      <c r="U68" s="11"/>
      <c r="V68" s="11"/>
      <c r="W68" s="11"/>
      <c r="X68" s="11"/>
      <c r="Y68" s="11"/>
      <c r="Z68" s="11"/>
      <c r="AA68" s="11"/>
      <c r="AB68" s="11"/>
      <c r="AC68" s="11"/>
      <c r="AD68" s="11"/>
      <c r="AE68" s="18"/>
      <c r="BG68" s="19" t="str">
        <f>+BG8</f>
        <v>（税込）</v>
      </c>
      <c r="BJ68" s="15"/>
      <c r="BK68" s="15"/>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row>
    <row r="69" spans="3:184" ht="12.95" customHeight="1">
      <c r="C69" s="16" t="s">
        <v>15</v>
      </c>
      <c r="D69" s="11"/>
      <c r="E69" s="11"/>
      <c r="F69" s="20"/>
      <c r="G69" s="20"/>
      <c r="H69" s="476" t="str">
        <f>IF(H9="","",H9)</f>
        <v/>
      </c>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7"/>
      <c r="AG69" s="189" t="s">
        <v>17</v>
      </c>
      <c r="AH69" s="190"/>
      <c r="AI69" s="190"/>
      <c r="AJ69" s="190"/>
      <c r="AK69" s="190"/>
      <c r="AL69" s="190"/>
      <c r="AM69" s="190"/>
      <c r="AN69" s="191"/>
      <c r="AO69" s="205" t="str">
        <f>IF(AO9="","",AO9)</f>
        <v/>
      </c>
      <c r="AP69" s="206"/>
      <c r="AQ69" s="206"/>
      <c r="AR69" s="206"/>
      <c r="AS69" s="206"/>
      <c r="AT69" s="206"/>
      <c r="AU69" s="206"/>
      <c r="AV69" s="206"/>
      <c r="AW69" s="206"/>
      <c r="AX69" s="206"/>
      <c r="AY69" s="206"/>
      <c r="AZ69" s="206"/>
      <c r="BA69" s="206"/>
      <c r="BB69" s="206"/>
      <c r="BC69" s="206"/>
      <c r="BD69" s="206"/>
      <c r="BE69" s="206"/>
      <c r="BF69" s="206"/>
      <c r="BG69" s="207"/>
      <c r="BI69" s="245" t="s">
        <v>18</v>
      </c>
      <c r="BJ69" s="215"/>
      <c r="BK69" s="215"/>
      <c r="BL69" s="215"/>
      <c r="BM69" s="215"/>
      <c r="BN69" s="215"/>
      <c r="BO69" s="215"/>
      <c r="BP69" s="216"/>
      <c r="BQ69" s="220"/>
      <c r="BR69" s="215"/>
      <c r="BS69" s="215"/>
      <c r="BT69" s="222" t="s">
        <v>19</v>
      </c>
      <c r="BU69" s="222"/>
      <c r="BV69" s="478" t="str">
        <f>IF(BV9="","",BV9)</f>
        <v/>
      </c>
      <c r="BW69" s="478"/>
      <c r="BX69" s="478"/>
      <c r="BY69" s="478"/>
      <c r="BZ69" s="478"/>
      <c r="CA69" s="478"/>
      <c r="CB69" s="478"/>
      <c r="CC69" s="478"/>
      <c r="CD69" s="478"/>
      <c r="CE69" s="478"/>
      <c r="CF69" s="478"/>
      <c r="CG69" s="478"/>
      <c r="CH69" s="478"/>
      <c r="CI69" s="478"/>
      <c r="CJ69" s="478"/>
      <c r="CK69" s="14"/>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row>
    <row r="70" spans="3:184" ht="12.95" customHeight="1" thickBot="1">
      <c r="C70" s="16"/>
      <c r="D70" s="186" t="s">
        <v>21</v>
      </c>
      <c r="E70" s="186"/>
      <c r="F70" s="186"/>
      <c r="G70" s="186"/>
      <c r="H70" s="480" t="str">
        <f>IF(H10="","",H10)</f>
        <v/>
      </c>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1"/>
      <c r="AG70" s="192"/>
      <c r="AH70" s="176"/>
      <c r="AI70" s="176"/>
      <c r="AJ70" s="176"/>
      <c r="AK70" s="176"/>
      <c r="AL70" s="176"/>
      <c r="AM70" s="176"/>
      <c r="AN70" s="193"/>
      <c r="AO70" s="208"/>
      <c r="AP70" s="209"/>
      <c r="AQ70" s="209"/>
      <c r="AR70" s="209"/>
      <c r="AS70" s="209"/>
      <c r="AT70" s="209"/>
      <c r="AU70" s="209"/>
      <c r="AV70" s="209"/>
      <c r="AW70" s="209"/>
      <c r="AX70" s="209"/>
      <c r="AY70" s="209"/>
      <c r="AZ70" s="209"/>
      <c r="BA70" s="209"/>
      <c r="BB70" s="209"/>
      <c r="BC70" s="209"/>
      <c r="BD70" s="209"/>
      <c r="BE70" s="209"/>
      <c r="BF70" s="209"/>
      <c r="BG70" s="210"/>
      <c r="BI70" s="217"/>
      <c r="BJ70" s="218"/>
      <c r="BK70" s="218"/>
      <c r="BL70" s="218"/>
      <c r="BM70" s="218"/>
      <c r="BN70" s="218"/>
      <c r="BO70" s="218"/>
      <c r="BP70" s="219"/>
      <c r="BQ70" s="221"/>
      <c r="BR70" s="218"/>
      <c r="BS70" s="218"/>
      <c r="BT70" s="223"/>
      <c r="BU70" s="223"/>
      <c r="BV70" s="479"/>
      <c r="BW70" s="479"/>
      <c r="BX70" s="479"/>
      <c r="BY70" s="479"/>
      <c r="BZ70" s="479"/>
      <c r="CA70" s="479"/>
      <c r="CB70" s="479"/>
      <c r="CC70" s="479"/>
      <c r="CD70" s="479"/>
      <c r="CE70" s="479"/>
      <c r="CF70" s="479"/>
      <c r="CG70" s="479"/>
      <c r="CH70" s="479"/>
      <c r="CI70" s="479"/>
      <c r="CJ70" s="479"/>
      <c r="CK70" s="55"/>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row>
    <row r="71" spans="3:184" ht="12.95" customHeight="1">
      <c r="C71" s="16"/>
      <c r="D71" s="11"/>
      <c r="E71" s="11"/>
      <c r="F71" s="20"/>
      <c r="G71" s="2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1"/>
      <c r="AG71" s="202"/>
      <c r="AH71" s="203"/>
      <c r="AI71" s="203"/>
      <c r="AJ71" s="203"/>
      <c r="AK71" s="203"/>
      <c r="AL71" s="203"/>
      <c r="AM71" s="203"/>
      <c r="AN71" s="204"/>
      <c r="AO71" s="211"/>
      <c r="AP71" s="212"/>
      <c r="AQ71" s="212"/>
      <c r="AR71" s="212"/>
      <c r="AS71" s="212"/>
      <c r="AT71" s="212"/>
      <c r="AU71" s="212"/>
      <c r="AV71" s="212"/>
      <c r="AW71" s="212"/>
      <c r="AX71" s="212"/>
      <c r="AY71" s="212"/>
      <c r="AZ71" s="212"/>
      <c r="BA71" s="212"/>
      <c r="BB71" s="212"/>
      <c r="BC71" s="212"/>
      <c r="BD71" s="212"/>
      <c r="BE71" s="212"/>
      <c r="BF71" s="212"/>
      <c r="BG71" s="213"/>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row>
    <row r="72" spans="3:184" ht="12.95" customHeight="1">
      <c r="C72" s="16"/>
      <c r="D72" s="11"/>
      <c r="E72" s="11"/>
      <c r="F72" s="20"/>
      <c r="G72" s="20"/>
      <c r="H72" s="480" t="str">
        <f>IF(H12="","",H12)</f>
        <v/>
      </c>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1"/>
      <c r="AG72" s="189" t="s">
        <v>23</v>
      </c>
      <c r="AH72" s="190"/>
      <c r="AI72" s="190"/>
      <c r="AJ72" s="190"/>
      <c r="AK72" s="190"/>
      <c r="AL72" s="190"/>
      <c r="AM72" s="190"/>
      <c r="AN72" s="191"/>
      <c r="AO72" s="205" t="str">
        <f>IF(AY12="","",AY12)</f>
        <v/>
      </c>
      <c r="AP72" s="206"/>
      <c r="AQ72" s="206"/>
      <c r="AR72" s="206"/>
      <c r="AS72" s="206"/>
      <c r="AT72" s="206"/>
      <c r="AU72" s="206"/>
      <c r="AV72" s="206"/>
      <c r="AW72" s="206"/>
      <c r="AX72" s="206"/>
      <c r="AY72" s="206"/>
      <c r="AZ72" s="206"/>
      <c r="BA72" s="206"/>
      <c r="BB72" s="206"/>
      <c r="BC72" s="206"/>
      <c r="BD72" s="206"/>
      <c r="BE72" s="206"/>
      <c r="BF72" s="206"/>
      <c r="BG72" s="207"/>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row>
    <row r="73" spans="3:184" ht="12.95" customHeight="1" thickBot="1">
      <c r="C73" s="16"/>
      <c r="D73" s="11"/>
      <c r="E73" s="11"/>
      <c r="F73" s="20"/>
      <c r="G73" s="2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1"/>
      <c r="AG73" s="192"/>
      <c r="AH73" s="176"/>
      <c r="AI73" s="176"/>
      <c r="AJ73" s="176"/>
      <c r="AK73" s="176"/>
      <c r="AL73" s="176"/>
      <c r="AM73" s="176"/>
      <c r="AN73" s="193"/>
      <c r="AO73" s="208"/>
      <c r="AP73" s="209"/>
      <c r="AQ73" s="209"/>
      <c r="AR73" s="209"/>
      <c r="AS73" s="209"/>
      <c r="AT73" s="209"/>
      <c r="AU73" s="209"/>
      <c r="AV73" s="209"/>
      <c r="AW73" s="209"/>
      <c r="AX73" s="209"/>
      <c r="AY73" s="209"/>
      <c r="AZ73" s="209"/>
      <c r="BA73" s="209"/>
      <c r="BB73" s="209"/>
      <c r="BC73" s="209"/>
      <c r="BD73" s="209"/>
      <c r="BE73" s="209"/>
      <c r="BF73" s="209"/>
      <c r="BG73" s="210"/>
      <c r="BI73" s="1" t="s">
        <v>24</v>
      </c>
      <c r="BJ73" s="15"/>
      <c r="BK73" s="15"/>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row>
    <row r="74" spans="3:184" ht="12.95" customHeight="1" thickBot="1">
      <c r="C74" s="16" t="s">
        <v>15</v>
      </c>
      <c r="D74" s="11"/>
      <c r="E74" s="11"/>
      <c r="F74" s="20"/>
      <c r="G74" s="20"/>
      <c r="H74" s="476" t="str">
        <f>IF(H14="","",H14)</f>
        <v/>
      </c>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7"/>
      <c r="AG74" s="192"/>
      <c r="AH74" s="176"/>
      <c r="AI74" s="176"/>
      <c r="AJ74" s="176"/>
      <c r="AK74" s="176"/>
      <c r="AL74" s="176"/>
      <c r="AM74" s="176"/>
      <c r="AN74" s="193"/>
      <c r="AO74" s="211"/>
      <c r="AP74" s="212"/>
      <c r="AQ74" s="212"/>
      <c r="AR74" s="212"/>
      <c r="AS74" s="212"/>
      <c r="AT74" s="212"/>
      <c r="AU74" s="212"/>
      <c r="AV74" s="212"/>
      <c r="AW74" s="212"/>
      <c r="AX74" s="212"/>
      <c r="AY74" s="212"/>
      <c r="AZ74" s="212"/>
      <c r="BA74" s="212"/>
      <c r="BB74" s="212"/>
      <c r="BC74" s="212"/>
      <c r="BD74" s="212"/>
      <c r="BE74" s="212"/>
      <c r="BF74" s="212"/>
      <c r="BG74" s="213"/>
      <c r="BI74" s="245" t="s">
        <v>25</v>
      </c>
      <c r="BJ74" s="234"/>
      <c r="BK74" s="234"/>
      <c r="BL74" s="246"/>
      <c r="BM74" s="482" t="str">
        <f>IF(BM14="","",BM14)</f>
        <v/>
      </c>
      <c r="BN74" s="483"/>
      <c r="BO74" s="483"/>
      <c r="BP74" s="483"/>
      <c r="BQ74" s="483"/>
      <c r="BR74" s="483"/>
      <c r="BS74" s="483"/>
      <c r="BT74" s="483"/>
      <c r="BU74" s="483"/>
      <c r="BV74" s="483"/>
      <c r="BW74" s="484"/>
      <c r="BX74" s="254" t="s">
        <v>27</v>
      </c>
      <c r="BY74" s="255"/>
      <c r="BZ74" s="255"/>
      <c r="CA74" s="256"/>
      <c r="CB74" s="482" t="str">
        <f>IF(CB14="","",CB14)</f>
        <v/>
      </c>
      <c r="CC74" s="483"/>
      <c r="CD74" s="483"/>
      <c r="CE74" s="483"/>
      <c r="CF74" s="483"/>
      <c r="CG74" s="483"/>
      <c r="CH74" s="483"/>
      <c r="CI74" s="483"/>
      <c r="CJ74" s="483"/>
      <c r="CK74" s="504"/>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row>
    <row r="75" spans="3:184" ht="12.95" customHeight="1">
      <c r="C75" s="16"/>
      <c r="D75" s="186" t="s">
        <v>28</v>
      </c>
      <c r="E75" s="186"/>
      <c r="F75" s="186"/>
      <c r="G75" s="186"/>
      <c r="H75" s="500" t="str">
        <f>IF(H15="","",H15)</f>
        <v/>
      </c>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1"/>
      <c r="AG75" s="245" t="s">
        <v>29</v>
      </c>
      <c r="AH75" s="234"/>
      <c r="AI75" s="234"/>
      <c r="AJ75" s="234"/>
      <c r="AK75" s="234"/>
      <c r="AL75" s="234"/>
      <c r="AM75" s="234"/>
      <c r="AN75" s="246"/>
      <c r="AO75" s="233"/>
      <c r="AP75" s="234"/>
      <c r="AQ75" s="234"/>
      <c r="AR75" s="234"/>
      <c r="AS75" s="234"/>
      <c r="AT75" s="234"/>
      <c r="AU75" s="234"/>
      <c r="AV75" s="234"/>
      <c r="AW75" s="234"/>
      <c r="AX75" s="234"/>
      <c r="AY75" s="507" t="str">
        <f>IF(AY15="","",AY15)</f>
        <v/>
      </c>
      <c r="AZ75" s="507"/>
      <c r="BA75" s="507"/>
      <c r="BB75" s="507"/>
      <c r="BC75" s="507"/>
      <c r="BD75" s="507"/>
      <c r="BE75" s="507"/>
      <c r="BF75" s="507"/>
      <c r="BG75" s="508"/>
      <c r="BI75" s="241"/>
      <c r="BJ75" s="176"/>
      <c r="BK75" s="176"/>
      <c r="BL75" s="193"/>
      <c r="BM75" s="485"/>
      <c r="BN75" s="486"/>
      <c r="BO75" s="486"/>
      <c r="BP75" s="486"/>
      <c r="BQ75" s="486"/>
      <c r="BR75" s="486"/>
      <c r="BS75" s="486"/>
      <c r="BT75" s="486"/>
      <c r="BU75" s="486"/>
      <c r="BV75" s="486"/>
      <c r="BW75" s="487"/>
      <c r="BX75" s="257"/>
      <c r="BY75" s="258"/>
      <c r="BZ75" s="258"/>
      <c r="CA75" s="259"/>
      <c r="CB75" s="485"/>
      <c r="CC75" s="486"/>
      <c r="CD75" s="486"/>
      <c r="CE75" s="486"/>
      <c r="CF75" s="486"/>
      <c r="CG75" s="486"/>
      <c r="CH75" s="486"/>
      <c r="CI75" s="486"/>
      <c r="CJ75" s="486"/>
      <c r="CK75" s="505"/>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row>
    <row r="76" spans="3:184" ht="12.95" customHeight="1">
      <c r="C76" s="16"/>
      <c r="D76" s="11"/>
      <c r="E76" s="11"/>
      <c r="F76" s="11"/>
      <c r="G76" s="11"/>
      <c r="H76" s="500"/>
      <c r="I76" s="500"/>
      <c r="J76" s="500"/>
      <c r="K76" s="500"/>
      <c r="L76" s="500"/>
      <c r="M76" s="500"/>
      <c r="N76" s="500"/>
      <c r="O76" s="500"/>
      <c r="P76" s="500"/>
      <c r="Q76" s="500"/>
      <c r="R76" s="500"/>
      <c r="S76" s="500"/>
      <c r="T76" s="500"/>
      <c r="U76" s="500"/>
      <c r="V76" s="500"/>
      <c r="W76" s="500"/>
      <c r="X76" s="500"/>
      <c r="Y76" s="500"/>
      <c r="Z76" s="500"/>
      <c r="AA76" s="500"/>
      <c r="AB76" s="500"/>
      <c r="AC76" s="500"/>
      <c r="AD76" s="500"/>
      <c r="AE76" s="501"/>
      <c r="AG76" s="241"/>
      <c r="AH76" s="176"/>
      <c r="AI76" s="176"/>
      <c r="AJ76" s="176"/>
      <c r="AK76" s="176"/>
      <c r="AL76" s="176"/>
      <c r="AM76" s="176"/>
      <c r="AN76" s="193"/>
      <c r="AO76" s="192"/>
      <c r="AP76" s="176"/>
      <c r="AQ76" s="176"/>
      <c r="AR76" s="176"/>
      <c r="AS76" s="176"/>
      <c r="AT76" s="176"/>
      <c r="AU76" s="176"/>
      <c r="AV76" s="176"/>
      <c r="AW76" s="176"/>
      <c r="AX76" s="176"/>
      <c r="AY76" s="509"/>
      <c r="AZ76" s="509"/>
      <c r="BA76" s="509"/>
      <c r="BB76" s="509"/>
      <c r="BC76" s="509"/>
      <c r="BD76" s="509"/>
      <c r="BE76" s="509"/>
      <c r="BF76" s="509"/>
      <c r="BG76" s="510"/>
      <c r="BI76" s="247"/>
      <c r="BJ76" s="203"/>
      <c r="BK76" s="203"/>
      <c r="BL76" s="204"/>
      <c r="BM76" s="488"/>
      <c r="BN76" s="489"/>
      <c r="BO76" s="489"/>
      <c r="BP76" s="489"/>
      <c r="BQ76" s="489"/>
      <c r="BR76" s="489"/>
      <c r="BS76" s="489"/>
      <c r="BT76" s="489"/>
      <c r="BU76" s="489"/>
      <c r="BV76" s="489"/>
      <c r="BW76" s="490"/>
      <c r="BX76" s="260"/>
      <c r="BY76" s="261"/>
      <c r="BZ76" s="261"/>
      <c r="CA76" s="262"/>
      <c r="CB76" s="488"/>
      <c r="CC76" s="489"/>
      <c r="CD76" s="489"/>
      <c r="CE76" s="489"/>
      <c r="CF76" s="489"/>
      <c r="CG76" s="489"/>
      <c r="CH76" s="489"/>
      <c r="CI76" s="489"/>
      <c r="CJ76" s="489"/>
      <c r="CK76" s="506"/>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row>
    <row r="77" spans="3:184" ht="12.95" customHeight="1">
      <c r="C77" s="16"/>
      <c r="D77" s="11"/>
      <c r="E77" s="11"/>
      <c r="F77" s="11"/>
      <c r="G77" s="11"/>
      <c r="H77" s="500"/>
      <c r="I77" s="500"/>
      <c r="J77" s="500"/>
      <c r="K77" s="500"/>
      <c r="L77" s="500"/>
      <c r="M77" s="500"/>
      <c r="N77" s="500"/>
      <c r="O77" s="500"/>
      <c r="P77" s="500"/>
      <c r="Q77" s="500"/>
      <c r="R77" s="500"/>
      <c r="S77" s="500"/>
      <c r="T77" s="500"/>
      <c r="U77" s="500"/>
      <c r="V77" s="500"/>
      <c r="W77" s="500"/>
      <c r="X77" s="500"/>
      <c r="Y77" s="500"/>
      <c r="Z77" s="500"/>
      <c r="AA77" s="500"/>
      <c r="AB77" s="500"/>
      <c r="AC77" s="500"/>
      <c r="AD77" s="500"/>
      <c r="AE77" s="501"/>
      <c r="AG77" s="241"/>
      <c r="AH77" s="176"/>
      <c r="AI77" s="176"/>
      <c r="AJ77" s="176"/>
      <c r="AK77" s="176"/>
      <c r="AL77" s="176"/>
      <c r="AM77" s="176"/>
      <c r="AN77" s="193"/>
      <c r="AO77" s="513"/>
      <c r="AP77" s="514"/>
      <c r="AQ77" s="514"/>
      <c r="AR77" s="514"/>
      <c r="AS77" s="514"/>
      <c r="AT77" s="514"/>
      <c r="AU77" s="514"/>
      <c r="AV77" s="514"/>
      <c r="AW77" s="514"/>
      <c r="AX77" s="514"/>
      <c r="AY77" s="509"/>
      <c r="AZ77" s="509"/>
      <c r="BA77" s="509"/>
      <c r="BB77" s="509"/>
      <c r="BC77" s="509"/>
      <c r="BD77" s="509"/>
      <c r="BE77" s="509"/>
      <c r="BF77" s="509"/>
      <c r="BG77" s="510"/>
      <c r="BI77" s="240" t="s">
        <v>30</v>
      </c>
      <c r="BJ77" s="190"/>
      <c r="BK77" s="190"/>
      <c r="BL77" s="191"/>
      <c r="BM77" s="517" t="str">
        <f>IF(BM17="","",BM17)</f>
        <v/>
      </c>
      <c r="BN77" s="518"/>
      <c r="BO77" s="518"/>
      <c r="BP77" s="518"/>
      <c r="BQ77" s="518"/>
      <c r="BR77" s="518"/>
      <c r="BS77" s="518"/>
      <c r="BT77" s="518"/>
      <c r="BU77" s="518"/>
      <c r="BV77" s="518"/>
      <c r="BW77" s="519"/>
      <c r="BX77" s="271" t="s">
        <v>32</v>
      </c>
      <c r="BY77" s="272"/>
      <c r="BZ77" s="272"/>
      <c r="CA77" s="273"/>
      <c r="CB77" s="491" t="str">
        <f>IF(CB17="","",CB17)</f>
        <v/>
      </c>
      <c r="CC77" s="492"/>
      <c r="CD77" s="492"/>
      <c r="CE77" s="492"/>
      <c r="CF77" s="492"/>
      <c r="CG77" s="492"/>
      <c r="CH77" s="492"/>
      <c r="CI77" s="492"/>
      <c r="CJ77" s="492"/>
      <c r="CK77" s="493"/>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row>
    <row r="78" spans="3:184" ht="12.95" customHeight="1" thickBot="1">
      <c r="C78" s="16" t="s">
        <v>15</v>
      </c>
      <c r="D78" s="11"/>
      <c r="E78" s="11"/>
      <c r="F78" s="11"/>
      <c r="G78" s="11"/>
      <c r="H78" s="476" t="str">
        <f>IF(H18="","",H18)</f>
        <v/>
      </c>
      <c r="I78" s="476"/>
      <c r="J78" s="476"/>
      <c r="K78" s="476"/>
      <c r="L78" s="476"/>
      <c r="M78" s="476"/>
      <c r="N78" s="476"/>
      <c r="O78" s="476"/>
      <c r="P78" s="476"/>
      <c r="Q78" s="476"/>
      <c r="R78" s="476"/>
      <c r="S78" s="476"/>
      <c r="T78" s="476"/>
      <c r="U78" s="476"/>
      <c r="V78" s="476"/>
      <c r="W78" s="476"/>
      <c r="X78" s="476"/>
      <c r="Y78" s="476"/>
      <c r="Z78" s="20"/>
      <c r="AA78" s="11" t="s">
        <v>34</v>
      </c>
      <c r="AB78" s="11"/>
      <c r="AC78" s="11"/>
      <c r="AD78" s="11"/>
      <c r="AE78" s="18"/>
      <c r="AG78" s="242"/>
      <c r="AH78" s="195"/>
      <c r="AI78" s="195"/>
      <c r="AJ78" s="195"/>
      <c r="AK78" s="195"/>
      <c r="AL78" s="195"/>
      <c r="AM78" s="195"/>
      <c r="AN78" s="243"/>
      <c r="AO78" s="515"/>
      <c r="AP78" s="516"/>
      <c r="AQ78" s="516"/>
      <c r="AR78" s="516"/>
      <c r="AS78" s="516"/>
      <c r="AT78" s="516"/>
      <c r="AU78" s="516"/>
      <c r="AV78" s="516"/>
      <c r="AW78" s="516"/>
      <c r="AX78" s="516"/>
      <c r="AY78" s="511"/>
      <c r="AZ78" s="511"/>
      <c r="BA78" s="511"/>
      <c r="BB78" s="511"/>
      <c r="BC78" s="511"/>
      <c r="BD78" s="511"/>
      <c r="BE78" s="511"/>
      <c r="BF78" s="511"/>
      <c r="BG78" s="512"/>
      <c r="BI78" s="241"/>
      <c r="BJ78" s="176"/>
      <c r="BK78" s="176"/>
      <c r="BL78" s="193"/>
      <c r="BM78" s="485"/>
      <c r="BN78" s="486"/>
      <c r="BO78" s="486"/>
      <c r="BP78" s="486"/>
      <c r="BQ78" s="486"/>
      <c r="BR78" s="486"/>
      <c r="BS78" s="486"/>
      <c r="BT78" s="486"/>
      <c r="BU78" s="486"/>
      <c r="BV78" s="486"/>
      <c r="BW78" s="487"/>
      <c r="BX78" s="257"/>
      <c r="BY78" s="258"/>
      <c r="BZ78" s="258"/>
      <c r="CA78" s="259"/>
      <c r="CB78" s="494"/>
      <c r="CC78" s="495"/>
      <c r="CD78" s="495"/>
      <c r="CE78" s="495"/>
      <c r="CF78" s="495"/>
      <c r="CG78" s="495"/>
      <c r="CH78" s="495"/>
      <c r="CI78" s="495"/>
      <c r="CJ78" s="495"/>
      <c r="CK78" s="496"/>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row>
    <row r="79" spans="3:184" ht="12.95" customHeight="1" thickBot="1">
      <c r="C79" s="16"/>
      <c r="D79" s="186" t="s">
        <v>35</v>
      </c>
      <c r="E79" s="186"/>
      <c r="F79" s="186"/>
      <c r="G79" s="186"/>
      <c r="H79" s="500" t="str">
        <f>IF(H19="","",H19)</f>
        <v/>
      </c>
      <c r="I79" s="500"/>
      <c r="J79" s="500"/>
      <c r="K79" s="500"/>
      <c r="L79" s="500"/>
      <c r="M79" s="500"/>
      <c r="N79" s="500"/>
      <c r="O79" s="500"/>
      <c r="P79" s="500"/>
      <c r="Q79" s="500"/>
      <c r="R79" s="500"/>
      <c r="S79" s="500"/>
      <c r="T79" s="500"/>
      <c r="U79" s="500"/>
      <c r="V79" s="500"/>
      <c r="W79" s="500"/>
      <c r="X79" s="500"/>
      <c r="Y79" s="500"/>
      <c r="Z79" s="500"/>
      <c r="AA79" s="500"/>
      <c r="AB79" s="500"/>
      <c r="AC79" s="500"/>
      <c r="AD79" s="500"/>
      <c r="AE79" s="501"/>
      <c r="AG79" s="192" t="s">
        <v>37</v>
      </c>
      <c r="AH79" s="176"/>
      <c r="AI79" s="176"/>
      <c r="AJ79" s="176"/>
      <c r="AK79" s="176"/>
      <c r="AL79" s="176"/>
      <c r="AM79" s="176"/>
      <c r="AN79" s="193"/>
      <c r="AO79" s="208" t="str">
        <f>IF(AO19="","",AO19)</f>
        <v/>
      </c>
      <c r="AP79" s="209"/>
      <c r="AQ79" s="209"/>
      <c r="AR79" s="209"/>
      <c r="AS79" s="209"/>
      <c r="AT79" s="209"/>
      <c r="AU79" s="209"/>
      <c r="AV79" s="209"/>
      <c r="AW79" s="209"/>
      <c r="AX79" s="209"/>
      <c r="AY79" s="209"/>
      <c r="AZ79" s="209"/>
      <c r="BA79" s="209"/>
      <c r="BB79" s="209"/>
      <c r="BC79" s="209"/>
      <c r="BD79" s="209"/>
      <c r="BE79" s="209"/>
      <c r="BF79" s="209"/>
      <c r="BG79" s="210"/>
      <c r="BI79" s="242"/>
      <c r="BJ79" s="195"/>
      <c r="BK79" s="195"/>
      <c r="BL79" s="243"/>
      <c r="BM79" s="520"/>
      <c r="BN79" s="521"/>
      <c r="BO79" s="521"/>
      <c r="BP79" s="521"/>
      <c r="BQ79" s="521"/>
      <c r="BR79" s="521"/>
      <c r="BS79" s="521"/>
      <c r="BT79" s="521"/>
      <c r="BU79" s="521"/>
      <c r="BV79" s="521"/>
      <c r="BW79" s="522"/>
      <c r="BX79" s="274"/>
      <c r="BY79" s="275"/>
      <c r="BZ79" s="275"/>
      <c r="CA79" s="276"/>
      <c r="CB79" s="497"/>
      <c r="CC79" s="498"/>
      <c r="CD79" s="498"/>
      <c r="CE79" s="498"/>
      <c r="CF79" s="498"/>
      <c r="CG79" s="498"/>
      <c r="CH79" s="498"/>
      <c r="CI79" s="498"/>
      <c r="CJ79" s="498"/>
      <c r="CK79" s="499"/>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row>
    <row r="80" spans="3:184" ht="12.95" customHeight="1">
      <c r="C80" s="16"/>
      <c r="D80" s="11"/>
      <c r="E80" s="11"/>
      <c r="F80" s="11"/>
      <c r="G80" s="11"/>
      <c r="H80" s="500"/>
      <c r="I80" s="500"/>
      <c r="J80" s="500"/>
      <c r="K80" s="500"/>
      <c r="L80" s="500"/>
      <c r="M80" s="500"/>
      <c r="N80" s="500"/>
      <c r="O80" s="500"/>
      <c r="P80" s="500"/>
      <c r="Q80" s="500"/>
      <c r="R80" s="500"/>
      <c r="S80" s="500"/>
      <c r="T80" s="500"/>
      <c r="U80" s="500"/>
      <c r="V80" s="500"/>
      <c r="W80" s="500"/>
      <c r="X80" s="500"/>
      <c r="Y80" s="500"/>
      <c r="Z80" s="500"/>
      <c r="AA80" s="500"/>
      <c r="AB80" s="500"/>
      <c r="AC80" s="500"/>
      <c r="AD80" s="500"/>
      <c r="AE80" s="501"/>
      <c r="AG80" s="192"/>
      <c r="AH80" s="176"/>
      <c r="AI80" s="176"/>
      <c r="AJ80" s="176"/>
      <c r="AK80" s="176"/>
      <c r="AL80" s="176"/>
      <c r="AM80" s="176"/>
      <c r="AN80" s="193"/>
      <c r="AO80" s="208"/>
      <c r="AP80" s="209"/>
      <c r="AQ80" s="209"/>
      <c r="AR80" s="209"/>
      <c r="AS80" s="209"/>
      <c r="AT80" s="209"/>
      <c r="AU80" s="209"/>
      <c r="AV80" s="209"/>
      <c r="AW80" s="209"/>
      <c r="AX80" s="209"/>
      <c r="AY80" s="209"/>
      <c r="AZ80" s="209"/>
      <c r="BA80" s="209"/>
      <c r="BB80" s="209"/>
      <c r="BC80" s="209"/>
      <c r="BD80" s="209"/>
      <c r="BE80" s="209"/>
      <c r="BF80" s="209"/>
      <c r="BG80" s="210"/>
      <c r="BI80" s="288" t="str">
        <f>BI20</f>
        <v>※登録取引銀行を変更する場合は、事前に弊社経理部に申し出てください。</v>
      </c>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row>
    <row r="81" spans="3:184" ht="12.95" customHeight="1" thickBot="1">
      <c r="C81" s="25"/>
      <c r="D81" s="26"/>
      <c r="E81" s="26"/>
      <c r="F81" s="26"/>
      <c r="G81" s="26"/>
      <c r="H81" s="502"/>
      <c r="I81" s="502"/>
      <c r="J81" s="502"/>
      <c r="K81" s="502"/>
      <c r="L81" s="502"/>
      <c r="M81" s="502"/>
      <c r="N81" s="502"/>
      <c r="O81" s="502"/>
      <c r="P81" s="502"/>
      <c r="Q81" s="502"/>
      <c r="R81" s="502"/>
      <c r="S81" s="502"/>
      <c r="T81" s="502"/>
      <c r="U81" s="502"/>
      <c r="V81" s="502"/>
      <c r="W81" s="502"/>
      <c r="X81" s="502"/>
      <c r="Y81" s="502"/>
      <c r="Z81" s="502"/>
      <c r="AA81" s="502"/>
      <c r="AB81" s="502"/>
      <c r="AC81" s="502"/>
      <c r="AD81" s="502"/>
      <c r="AE81" s="503"/>
      <c r="AG81" s="202"/>
      <c r="AH81" s="203"/>
      <c r="AI81" s="203"/>
      <c r="AJ81" s="203"/>
      <c r="AK81" s="203"/>
      <c r="AL81" s="203"/>
      <c r="AM81" s="203"/>
      <c r="AN81" s="204"/>
      <c r="AO81" s="211"/>
      <c r="AP81" s="212"/>
      <c r="AQ81" s="212"/>
      <c r="AR81" s="212"/>
      <c r="AS81" s="212"/>
      <c r="AT81" s="212"/>
      <c r="AU81" s="212"/>
      <c r="AV81" s="212"/>
      <c r="AW81" s="212"/>
      <c r="AX81" s="212"/>
      <c r="AY81" s="212"/>
      <c r="AZ81" s="212"/>
      <c r="BA81" s="212"/>
      <c r="BB81" s="212"/>
      <c r="BC81" s="212"/>
      <c r="BD81" s="212"/>
      <c r="BE81" s="212"/>
      <c r="BF81" s="212"/>
      <c r="BG81" s="213"/>
      <c r="BI81" s="289"/>
      <c r="BJ81" s="289"/>
      <c r="BK81" s="289"/>
      <c r="BL81" s="289"/>
      <c r="BM81" s="289"/>
      <c r="BN81" s="289"/>
      <c r="BO81" s="289"/>
      <c r="BP81" s="289"/>
      <c r="BQ81" s="289"/>
      <c r="BR81" s="289"/>
      <c r="BS81" s="289"/>
      <c r="BT81" s="289"/>
      <c r="BU81" s="289"/>
      <c r="BV81" s="289"/>
      <c r="BW81" s="289"/>
      <c r="BX81" s="289"/>
      <c r="BY81" s="289"/>
      <c r="BZ81" s="289"/>
      <c r="CA81" s="289"/>
      <c r="CB81" s="289"/>
      <c r="CC81" s="289"/>
      <c r="CD81" s="289"/>
      <c r="CE81" s="289"/>
      <c r="CF81" s="289"/>
      <c r="CG81" s="289"/>
      <c r="CH81" s="289"/>
      <c r="CI81" s="289"/>
      <c r="CJ81" s="289"/>
      <c r="CK81" s="289"/>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row>
    <row r="82" spans="3:184" ht="12.95" customHeight="1" thickBot="1">
      <c r="C82" s="11"/>
      <c r="D82" s="11"/>
      <c r="E82" s="11"/>
      <c r="F82" s="11"/>
      <c r="G82" s="11"/>
      <c r="H82" s="20"/>
      <c r="I82" s="20"/>
      <c r="J82" s="20"/>
      <c r="K82" s="20"/>
      <c r="L82" s="20"/>
      <c r="M82" s="20"/>
      <c r="N82" s="20"/>
      <c r="O82" s="20"/>
      <c r="P82" s="20"/>
      <c r="Q82" s="20"/>
      <c r="R82" s="20"/>
      <c r="S82" s="20"/>
      <c r="T82" s="20"/>
      <c r="U82" s="20"/>
      <c r="V82" s="20"/>
      <c r="W82" s="20"/>
      <c r="X82" s="20"/>
      <c r="Y82" s="20"/>
      <c r="Z82" s="20"/>
      <c r="AA82" s="11"/>
      <c r="AB82" s="11"/>
      <c r="AC82" s="11"/>
      <c r="AD82" s="11"/>
      <c r="AE82" s="11"/>
      <c r="AG82" s="27"/>
      <c r="AH82" s="27"/>
      <c r="AI82" s="27"/>
      <c r="AJ82" s="27"/>
      <c r="AK82" s="27"/>
      <c r="AL82" s="27"/>
      <c r="AM82" s="27"/>
      <c r="AN82" s="27"/>
      <c r="AO82" s="28"/>
      <c r="AP82" s="28"/>
      <c r="AQ82" s="28"/>
      <c r="AR82" s="28"/>
      <c r="AS82" s="28"/>
      <c r="AT82" s="28"/>
      <c r="AU82" s="28"/>
      <c r="AV82" s="28"/>
      <c r="AW82" s="28"/>
      <c r="AX82" s="28"/>
      <c r="AY82" s="28"/>
      <c r="AZ82" s="28"/>
      <c r="BA82" s="28"/>
      <c r="BB82" s="28"/>
      <c r="BC82" s="28"/>
      <c r="BD82" s="28"/>
      <c r="BE82" s="28"/>
      <c r="BF82" s="28"/>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row>
    <row r="83" spans="3:184" ht="12.95" customHeight="1">
      <c r="C83" s="295" t="s">
        <v>39</v>
      </c>
      <c r="D83" s="295"/>
      <c r="E83" s="295"/>
      <c r="F83" s="295"/>
      <c r="G83" s="295"/>
      <c r="H83" s="295"/>
      <c r="I83" s="532" t="str">
        <f>IF(I23="","",I23)</f>
        <v/>
      </c>
      <c r="J83" s="532"/>
      <c r="K83" s="532"/>
      <c r="L83" s="532"/>
      <c r="M83" s="532"/>
      <c r="N83" s="532"/>
      <c r="O83" s="532"/>
      <c r="P83" s="532"/>
      <c r="Q83" s="532"/>
      <c r="R83" s="532"/>
      <c r="S83" s="295" t="s">
        <v>41</v>
      </c>
      <c r="T83" s="295"/>
      <c r="U83" s="295"/>
      <c r="V83" s="295"/>
      <c r="W83" s="295"/>
      <c r="X83" s="295"/>
      <c r="Y83" s="535" t="str">
        <f>IF(Y23="","",Y23)</f>
        <v/>
      </c>
      <c r="Z83" s="535"/>
      <c r="AA83" s="535"/>
      <c r="AB83" s="535"/>
      <c r="AC83" s="535"/>
      <c r="AD83" s="535"/>
      <c r="AE83" s="535"/>
      <c r="AF83" s="535"/>
      <c r="AG83" s="535"/>
      <c r="AH83" s="535"/>
      <c r="AI83" s="535"/>
      <c r="AJ83" s="535"/>
      <c r="AK83" s="535"/>
      <c r="AL83" s="535"/>
      <c r="AM83" s="535"/>
      <c r="AN83" s="535"/>
      <c r="AO83" s="535"/>
      <c r="AP83" s="535"/>
      <c r="AQ83" s="535"/>
      <c r="AR83" s="535"/>
      <c r="AS83" s="535"/>
      <c r="AT83" s="535"/>
      <c r="AU83" s="535"/>
      <c r="AV83" s="535"/>
      <c r="AW83" s="535"/>
      <c r="AX83" s="535"/>
      <c r="AY83" s="535"/>
      <c r="AZ83" s="535"/>
      <c r="BA83" s="535"/>
      <c r="BB83" s="535"/>
      <c r="BC83" s="535"/>
      <c r="BD83" s="535"/>
      <c r="BE83" s="52"/>
      <c r="BG83" s="245" t="s">
        <v>43</v>
      </c>
      <c r="BH83" s="234"/>
      <c r="BI83" s="234"/>
      <c r="BJ83" s="234"/>
      <c r="BK83" s="234"/>
      <c r="BL83" s="234"/>
      <c r="BM83" s="234"/>
      <c r="BN83" s="246"/>
      <c r="BO83" s="523" t="str">
        <f>IF(BO23="","",BO23)</f>
        <v/>
      </c>
      <c r="BP83" s="524"/>
      <c r="BQ83" s="524"/>
      <c r="BR83" s="524"/>
      <c r="BS83" s="524"/>
      <c r="BT83" s="524"/>
      <c r="BU83" s="524"/>
      <c r="BV83" s="524"/>
      <c r="BW83" s="310" t="s">
        <v>45</v>
      </c>
      <c r="BX83" s="255"/>
      <c r="BY83" s="255"/>
      <c r="BZ83" s="255"/>
      <c r="CA83" s="255"/>
      <c r="CB83" s="255"/>
      <c r="CC83" s="256"/>
      <c r="CD83" s="523" t="str">
        <f>IF(CD23="","",CD23)</f>
        <v/>
      </c>
      <c r="CE83" s="524"/>
      <c r="CF83" s="524"/>
      <c r="CG83" s="524"/>
      <c r="CH83" s="524"/>
      <c r="CI83" s="524"/>
      <c r="CJ83" s="524"/>
      <c r="CK83" s="525"/>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row>
    <row r="84" spans="3:184" ht="12.95" customHeight="1">
      <c r="C84" s="296"/>
      <c r="D84" s="296"/>
      <c r="E84" s="296"/>
      <c r="F84" s="296"/>
      <c r="G84" s="296"/>
      <c r="H84" s="296"/>
      <c r="I84" s="533"/>
      <c r="J84" s="533"/>
      <c r="K84" s="533"/>
      <c r="L84" s="533"/>
      <c r="M84" s="533"/>
      <c r="N84" s="533"/>
      <c r="O84" s="533"/>
      <c r="P84" s="533"/>
      <c r="Q84" s="533"/>
      <c r="R84" s="533"/>
      <c r="S84" s="296"/>
      <c r="T84" s="296"/>
      <c r="U84" s="296"/>
      <c r="V84" s="296"/>
      <c r="W84" s="296"/>
      <c r="X84" s="296"/>
      <c r="Y84" s="536"/>
      <c r="Z84" s="536"/>
      <c r="AA84" s="536"/>
      <c r="AB84" s="536"/>
      <c r="AC84" s="536"/>
      <c r="AD84" s="536"/>
      <c r="AE84" s="536"/>
      <c r="AF84" s="536"/>
      <c r="AG84" s="536"/>
      <c r="AH84" s="536"/>
      <c r="AI84" s="536"/>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2"/>
      <c r="BG84" s="241"/>
      <c r="BH84" s="176"/>
      <c r="BI84" s="176"/>
      <c r="BJ84" s="176"/>
      <c r="BK84" s="176"/>
      <c r="BL84" s="176"/>
      <c r="BM84" s="176"/>
      <c r="BN84" s="193"/>
      <c r="BO84" s="526"/>
      <c r="BP84" s="527"/>
      <c r="BQ84" s="527"/>
      <c r="BR84" s="527"/>
      <c r="BS84" s="527"/>
      <c r="BT84" s="527"/>
      <c r="BU84" s="527"/>
      <c r="BV84" s="527"/>
      <c r="BW84" s="291"/>
      <c r="BX84" s="258"/>
      <c r="BY84" s="258"/>
      <c r="BZ84" s="258"/>
      <c r="CA84" s="258"/>
      <c r="CB84" s="258"/>
      <c r="CC84" s="259"/>
      <c r="CD84" s="526"/>
      <c r="CE84" s="527"/>
      <c r="CF84" s="527"/>
      <c r="CG84" s="527"/>
      <c r="CH84" s="527"/>
      <c r="CI84" s="527"/>
      <c r="CJ84" s="527"/>
      <c r="CK84" s="52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row>
    <row r="85" spans="3:184" ht="12.95" customHeight="1" thickBot="1">
      <c r="C85" s="296"/>
      <c r="D85" s="296"/>
      <c r="E85" s="296"/>
      <c r="F85" s="296"/>
      <c r="G85" s="296"/>
      <c r="H85" s="296"/>
      <c r="I85" s="533"/>
      <c r="J85" s="533"/>
      <c r="K85" s="533"/>
      <c r="L85" s="533"/>
      <c r="M85" s="533"/>
      <c r="N85" s="533"/>
      <c r="O85" s="533"/>
      <c r="P85" s="533"/>
      <c r="Q85" s="533"/>
      <c r="R85" s="533"/>
      <c r="S85" s="296"/>
      <c r="T85" s="296"/>
      <c r="U85" s="296"/>
      <c r="V85" s="296"/>
      <c r="W85" s="296"/>
      <c r="X85" s="29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G85" s="242"/>
      <c r="BH85" s="195"/>
      <c r="BI85" s="195"/>
      <c r="BJ85" s="195"/>
      <c r="BK85" s="195"/>
      <c r="BL85" s="195"/>
      <c r="BM85" s="195"/>
      <c r="BN85" s="243"/>
      <c r="BO85" s="529"/>
      <c r="BP85" s="530"/>
      <c r="BQ85" s="530"/>
      <c r="BR85" s="530"/>
      <c r="BS85" s="530"/>
      <c r="BT85" s="530"/>
      <c r="BU85" s="530"/>
      <c r="BV85" s="530"/>
      <c r="BW85" s="292"/>
      <c r="BX85" s="275"/>
      <c r="BY85" s="275"/>
      <c r="BZ85" s="275"/>
      <c r="CA85" s="275"/>
      <c r="CB85" s="275"/>
      <c r="CC85" s="276"/>
      <c r="CD85" s="529"/>
      <c r="CE85" s="530"/>
      <c r="CF85" s="530"/>
      <c r="CG85" s="530"/>
      <c r="CH85" s="530"/>
      <c r="CI85" s="530"/>
      <c r="CJ85" s="530"/>
      <c r="CK85" s="531"/>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row>
    <row r="86" spans="3:184" ht="12.95" customHeight="1">
      <c r="C86" s="296"/>
      <c r="D86" s="296"/>
      <c r="E86" s="296"/>
      <c r="F86" s="296"/>
      <c r="G86" s="296"/>
      <c r="H86" s="296"/>
      <c r="I86" s="533"/>
      <c r="J86" s="533"/>
      <c r="K86" s="533"/>
      <c r="L86" s="533"/>
      <c r="M86" s="533"/>
      <c r="N86" s="533"/>
      <c r="O86" s="533"/>
      <c r="P86" s="533"/>
      <c r="Q86" s="533"/>
      <c r="R86" s="533"/>
      <c r="S86" s="296"/>
      <c r="T86" s="296"/>
      <c r="U86" s="296"/>
      <c r="V86" s="296"/>
      <c r="W86" s="296"/>
      <c r="X86" s="29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G86" s="241" t="s">
        <v>46</v>
      </c>
      <c r="BH86" s="176"/>
      <c r="BI86" s="176"/>
      <c r="BJ86" s="176"/>
      <c r="BK86" s="176"/>
      <c r="BL86" s="176"/>
      <c r="BM86" s="176"/>
      <c r="BN86" s="193"/>
      <c r="BO86" s="523" t="str">
        <f>IF(BO26="","",BO26)</f>
        <v/>
      </c>
      <c r="BP86" s="524"/>
      <c r="BQ86" s="524"/>
      <c r="BR86" s="524"/>
      <c r="BS86" s="524"/>
      <c r="BT86" s="524"/>
      <c r="BU86" s="524"/>
      <c r="BV86" s="525"/>
      <c r="BW86" s="291" t="s">
        <v>48</v>
      </c>
      <c r="BX86" s="258"/>
      <c r="BY86" s="258"/>
      <c r="BZ86" s="258"/>
      <c r="CA86" s="258"/>
      <c r="CB86" s="258"/>
      <c r="CC86" s="259"/>
      <c r="CD86" s="523" t="str">
        <f>IF(CD26="","",CD26)</f>
        <v/>
      </c>
      <c r="CE86" s="524"/>
      <c r="CF86" s="524"/>
      <c r="CG86" s="524"/>
      <c r="CH86" s="524"/>
      <c r="CI86" s="524"/>
      <c r="CJ86" s="524"/>
      <c r="CK86" s="525"/>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row>
    <row r="87" spans="3:184" ht="12.95" customHeight="1">
      <c r="C87" s="296"/>
      <c r="D87" s="296"/>
      <c r="E87" s="296"/>
      <c r="F87" s="296"/>
      <c r="G87" s="296"/>
      <c r="H87" s="296"/>
      <c r="I87" s="533"/>
      <c r="J87" s="533"/>
      <c r="K87" s="533"/>
      <c r="L87" s="533"/>
      <c r="M87" s="533"/>
      <c r="N87" s="533"/>
      <c r="O87" s="533"/>
      <c r="P87" s="533"/>
      <c r="Q87" s="533"/>
      <c r="R87" s="533"/>
      <c r="S87" s="296"/>
      <c r="T87" s="296"/>
      <c r="U87" s="296"/>
      <c r="V87" s="296"/>
      <c r="W87" s="296"/>
      <c r="X87" s="29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G87" s="241"/>
      <c r="BH87" s="176"/>
      <c r="BI87" s="176"/>
      <c r="BJ87" s="176"/>
      <c r="BK87" s="176"/>
      <c r="BL87" s="176"/>
      <c r="BM87" s="176"/>
      <c r="BN87" s="193"/>
      <c r="BO87" s="526"/>
      <c r="BP87" s="527"/>
      <c r="BQ87" s="527"/>
      <c r="BR87" s="527"/>
      <c r="BS87" s="527"/>
      <c r="BT87" s="527"/>
      <c r="BU87" s="527"/>
      <c r="BV87" s="528"/>
      <c r="BW87" s="291"/>
      <c r="BX87" s="258"/>
      <c r="BY87" s="258"/>
      <c r="BZ87" s="258"/>
      <c r="CA87" s="258"/>
      <c r="CB87" s="258"/>
      <c r="CC87" s="259"/>
      <c r="CD87" s="526"/>
      <c r="CE87" s="527"/>
      <c r="CF87" s="527"/>
      <c r="CG87" s="527"/>
      <c r="CH87" s="527"/>
      <c r="CI87" s="527"/>
      <c r="CJ87" s="527"/>
      <c r="CK87" s="52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row>
    <row r="88" spans="3:184" ht="12.95" customHeight="1" thickBot="1">
      <c r="C88" s="297"/>
      <c r="D88" s="297"/>
      <c r="E88" s="297"/>
      <c r="F88" s="297"/>
      <c r="G88" s="297"/>
      <c r="H88" s="297"/>
      <c r="I88" s="534"/>
      <c r="J88" s="534"/>
      <c r="K88" s="534"/>
      <c r="L88" s="534"/>
      <c r="M88" s="534"/>
      <c r="N88" s="534"/>
      <c r="O88" s="534"/>
      <c r="P88" s="534"/>
      <c r="Q88" s="534"/>
      <c r="R88" s="534"/>
      <c r="S88" s="297"/>
      <c r="T88" s="297"/>
      <c r="U88" s="297"/>
      <c r="V88" s="297"/>
      <c r="W88" s="297"/>
      <c r="X88" s="297"/>
      <c r="Y88" s="537"/>
      <c r="Z88" s="537"/>
      <c r="AA88" s="537"/>
      <c r="AB88" s="537"/>
      <c r="AC88" s="537"/>
      <c r="AD88" s="537"/>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c r="BC88" s="537"/>
      <c r="BD88" s="537"/>
      <c r="BG88" s="242"/>
      <c r="BH88" s="195"/>
      <c r="BI88" s="195"/>
      <c r="BJ88" s="195"/>
      <c r="BK88" s="195"/>
      <c r="BL88" s="195"/>
      <c r="BM88" s="195"/>
      <c r="BN88" s="243"/>
      <c r="BO88" s="529"/>
      <c r="BP88" s="530"/>
      <c r="BQ88" s="530"/>
      <c r="BR88" s="530"/>
      <c r="BS88" s="530"/>
      <c r="BT88" s="530"/>
      <c r="BU88" s="530"/>
      <c r="BV88" s="531"/>
      <c r="BW88" s="292"/>
      <c r="BX88" s="275"/>
      <c r="BY88" s="275"/>
      <c r="BZ88" s="275"/>
      <c r="CA88" s="275"/>
      <c r="CB88" s="275"/>
      <c r="CC88" s="276"/>
      <c r="CD88" s="529"/>
      <c r="CE88" s="530"/>
      <c r="CF88" s="530"/>
      <c r="CG88" s="530"/>
      <c r="CH88" s="530"/>
      <c r="CI88" s="530"/>
      <c r="CJ88" s="530"/>
      <c r="CK88" s="531"/>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row>
    <row r="89" spans="3:184" ht="12.95" customHeight="1">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row>
    <row r="90" spans="3:184" ht="12.95" customHeight="1" thickBot="1">
      <c r="C90" s="1" t="s">
        <v>49</v>
      </c>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row>
    <row r="91" spans="3:184" ht="12.95" customHeight="1" thickBot="1">
      <c r="C91" s="245" t="s">
        <v>50</v>
      </c>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354"/>
      <c r="AC91" s="294" t="s">
        <v>51</v>
      </c>
      <c r="AD91" s="294"/>
      <c r="AE91" s="294"/>
      <c r="AF91" s="294"/>
      <c r="AG91" s="245" t="s">
        <v>52</v>
      </c>
      <c r="AH91" s="234"/>
      <c r="AI91" s="234"/>
      <c r="AJ91" s="234"/>
      <c r="AK91" s="354"/>
      <c r="AL91" s="245" t="s">
        <v>53</v>
      </c>
      <c r="AM91" s="234"/>
      <c r="AN91" s="234"/>
      <c r="AO91" s="234"/>
      <c r="AP91" s="234"/>
      <c r="AQ91" s="234"/>
      <c r="AR91" s="234"/>
      <c r="AS91" s="354"/>
      <c r="AT91" s="214" t="s">
        <v>54</v>
      </c>
      <c r="AU91" s="215"/>
      <c r="AV91" s="215"/>
      <c r="AW91" s="215"/>
      <c r="AX91" s="215"/>
      <c r="AY91" s="215"/>
      <c r="AZ91" s="215"/>
      <c r="BA91" s="215"/>
      <c r="BB91" s="356"/>
      <c r="BC91" s="245" t="s">
        <v>55</v>
      </c>
      <c r="BD91" s="234"/>
      <c r="BE91" s="234"/>
      <c r="BF91" s="234"/>
      <c r="BG91" s="234"/>
      <c r="BH91" s="234"/>
      <c r="BI91" s="234"/>
      <c r="BJ91" s="354"/>
      <c r="BK91" s="294" t="s">
        <v>56</v>
      </c>
      <c r="BL91" s="294"/>
      <c r="BM91" s="294"/>
      <c r="BN91" s="294"/>
      <c r="BO91" s="294"/>
      <c r="BP91" s="294"/>
      <c r="BQ91" s="294"/>
      <c r="BR91" s="294"/>
      <c r="BS91" s="294"/>
      <c r="BT91" s="294"/>
      <c r="BU91" s="294"/>
      <c r="BV91" s="294"/>
      <c r="BW91" s="294"/>
      <c r="BX91" s="294"/>
      <c r="BY91" s="294"/>
      <c r="BZ91" s="294"/>
      <c r="CA91" s="294"/>
      <c r="CB91" s="294"/>
      <c r="CC91" s="294"/>
      <c r="CD91" s="294"/>
      <c r="CE91" s="294"/>
      <c r="CF91" s="294"/>
      <c r="CG91" s="294"/>
      <c r="CH91" s="294"/>
      <c r="CI91" s="294"/>
      <c r="CJ91" s="294"/>
      <c r="CK91" s="294"/>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EL91" s="8"/>
      <c r="EM91" s="8"/>
      <c r="EN91" s="30"/>
      <c r="EO91" s="30"/>
      <c r="EP91" s="30"/>
      <c r="EQ91" s="30"/>
      <c r="ER91" s="30"/>
      <c r="ES91" s="30"/>
      <c r="ET91" s="30"/>
      <c r="EU91" s="30"/>
      <c r="EV91" s="30"/>
      <c r="EW91" s="30"/>
      <c r="EX91" s="8"/>
      <c r="EY91" s="8"/>
      <c r="EZ91" s="8"/>
      <c r="FA91" s="8"/>
      <c r="FB91" s="8"/>
      <c r="FC91" s="8"/>
    </row>
    <row r="92" spans="3:184" ht="12.95" customHeight="1" thickBot="1">
      <c r="C92" s="242"/>
      <c r="D92" s="195"/>
      <c r="E92" s="195"/>
      <c r="F92" s="195"/>
      <c r="G92" s="195"/>
      <c r="H92" s="195"/>
      <c r="I92" s="195"/>
      <c r="J92" s="195"/>
      <c r="K92" s="195"/>
      <c r="L92" s="195"/>
      <c r="M92" s="195"/>
      <c r="N92" s="195"/>
      <c r="O92" s="195"/>
      <c r="P92" s="195"/>
      <c r="Q92" s="195"/>
      <c r="R92" s="195"/>
      <c r="S92" s="195"/>
      <c r="T92" s="195"/>
      <c r="U92" s="195"/>
      <c r="V92" s="195"/>
      <c r="W92" s="195"/>
      <c r="X92" s="195"/>
      <c r="Y92" s="195"/>
      <c r="Z92" s="195"/>
      <c r="AA92" s="195"/>
      <c r="AB92" s="355"/>
      <c r="AC92" s="294"/>
      <c r="AD92" s="294"/>
      <c r="AE92" s="294"/>
      <c r="AF92" s="294"/>
      <c r="AG92" s="242"/>
      <c r="AH92" s="195"/>
      <c r="AI92" s="195"/>
      <c r="AJ92" s="195"/>
      <c r="AK92" s="355"/>
      <c r="AL92" s="242"/>
      <c r="AM92" s="195"/>
      <c r="AN92" s="195"/>
      <c r="AO92" s="195"/>
      <c r="AP92" s="195"/>
      <c r="AQ92" s="195"/>
      <c r="AR92" s="195"/>
      <c r="AS92" s="355"/>
      <c r="AT92" s="217"/>
      <c r="AU92" s="218"/>
      <c r="AV92" s="218"/>
      <c r="AW92" s="218"/>
      <c r="AX92" s="218"/>
      <c r="AY92" s="218"/>
      <c r="AZ92" s="218"/>
      <c r="BA92" s="218"/>
      <c r="BB92" s="357"/>
      <c r="BC92" s="242"/>
      <c r="BD92" s="195"/>
      <c r="BE92" s="195"/>
      <c r="BF92" s="195"/>
      <c r="BG92" s="195"/>
      <c r="BH92" s="195"/>
      <c r="BI92" s="195"/>
      <c r="BJ92" s="355"/>
      <c r="BK92" s="313" t="s">
        <v>57</v>
      </c>
      <c r="BL92" s="313"/>
      <c r="BM92" s="313"/>
      <c r="BN92" s="313"/>
      <c r="BO92" s="313"/>
      <c r="BP92" s="313"/>
      <c r="BQ92" s="313"/>
      <c r="BR92" s="313"/>
      <c r="BS92" s="313"/>
      <c r="BT92" s="294" t="s">
        <v>58</v>
      </c>
      <c r="BU92" s="294"/>
      <c r="BV92" s="294"/>
      <c r="BW92" s="294"/>
      <c r="BX92" s="294"/>
      <c r="BY92" s="294"/>
      <c r="BZ92" s="294"/>
      <c r="CA92" s="294"/>
      <c r="CB92" s="294"/>
      <c r="CC92" s="314" t="s">
        <v>59</v>
      </c>
      <c r="CD92" s="315"/>
      <c r="CE92" s="315"/>
      <c r="CF92" s="315"/>
      <c r="CG92" s="315"/>
      <c r="CH92" s="315"/>
      <c r="CI92" s="315"/>
      <c r="CJ92" s="315"/>
      <c r="CK92" s="316"/>
      <c r="CL92" s="20"/>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EL92" s="8"/>
      <c r="EM92" s="8"/>
      <c r="EN92" s="30"/>
      <c r="EO92" s="30"/>
      <c r="EP92" s="30"/>
      <c r="EQ92" s="30"/>
      <c r="ER92" s="30"/>
      <c r="ES92" s="30"/>
      <c r="ET92" s="30"/>
      <c r="EU92" s="30"/>
      <c r="EV92" s="30"/>
      <c r="EW92" s="30"/>
      <c r="EX92" s="8"/>
      <c r="EY92" s="8"/>
      <c r="EZ92" s="8"/>
      <c r="FA92" s="8"/>
      <c r="FB92" s="8"/>
      <c r="FC92" s="8"/>
    </row>
    <row r="93" spans="3:184" ht="12.95" customHeight="1">
      <c r="C93" s="538" t="str">
        <f>IF($C33="","",C33)</f>
        <v/>
      </c>
      <c r="D93" s="539"/>
      <c r="E93" s="539"/>
      <c r="F93" s="539"/>
      <c r="G93" s="539"/>
      <c r="H93" s="539"/>
      <c r="I93" s="539"/>
      <c r="J93" s="539"/>
      <c r="K93" s="539"/>
      <c r="L93" s="539"/>
      <c r="M93" s="539"/>
      <c r="N93" s="539"/>
      <c r="O93" s="539"/>
      <c r="P93" s="539"/>
      <c r="Q93" s="539"/>
      <c r="R93" s="539"/>
      <c r="S93" s="539"/>
      <c r="T93" s="539"/>
      <c r="U93" s="539"/>
      <c r="V93" s="539"/>
      <c r="W93" s="539"/>
      <c r="X93" s="539"/>
      <c r="Y93" s="539"/>
      <c r="Z93" s="539"/>
      <c r="AA93" s="539"/>
      <c r="AB93" s="540"/>
      <c r="AC93" s="544" t="str">
        <f>IF(AC33="","",AC33)</f>
        <v/>
      </c>
      <c r="AD93" s="545"/>
      <c r="AE93" s="545"/>
      <c r="AF93" s="546"/>
      <c r="AG93" s="550" t="str">
        <f>IF(AG33="","",AG33)</f>
        <v/>
      </c>
      <c r="AH93" s="551"/>
      <c r="AI93" s="551"/>
      <c r="AJ93" s="551"/>
      <c r="AK93" s="551"/>
      <c r="AL93" s="554" t="str">
        <f>IF(AL33="","",AL33)</f>
        <v/>
      </c>
      <c r="AM93" s="555"/>
      <c r="AN93" s="555"/>
      <c r="AO93" s="555"/>
      <c r="AP93" s="555"/>
      <c r="AQ93" s="555"/>
      <c r="AR93" s="555"/>
      <c r="AS93" s="556"/>
      <c r="AT93" s="560" t="str">
        <f>IF(AT33="","",AT33)</f>
        <v/>
      </c>
      <c r="AU93" s="561"/>
      <c r="AV93" s="561"/>
      <c r="AW93" s="561"/>
      <c r="AX93" s="561"/>
      <c r="AY93" s="561"/>
      <c r="AZ93" s="561"/>
      <c r="BA93" s="561"/>
      <c r="BB93" s="562"/>
      <c r="BC93" s="345" t="str">
        <f>IF(BC33="","",BC33)</f>
        <v/>
      </c>
      <c r="BD93" s="346"/>
      <c r="BE93" s="346"/>
      <c r="BF93" s="346"/>
      <c r="BG93" s="346"/>
      <c r="BH93" s="346"/>
      <c r="BI93" s="346"/>
      <c r="BJ93" s="347"/>
      <c r="BK93" s="566" t="str">
        <f>IF(BK33="","",BK33)</f>
        <v/>
      </c>
      <c r="BL93" s="567"/>
      <c r="BM93" s="567"/>
      <c r="BN93" s="567"/>
      <c r="BO93" s="567"/>
      <c r="BP93" s="567"/>
      <c r="BQ93" s="567"/>
      <c r="BR93" s="567"/>
      <c r="BS93" s="568"/>
      <c r="BT93" s="572" t="str">
        <f>IF(BT33="","",BT33)</f>
        <v/>
      </c>
      <c r="BU93" s="573"/>
      <c r="BV93" s="573"/>
      <c r="BW93" s="573"/>
      <c r="BX93" s="573"/>
      <c r="BY93" s="573"/>
      <c r="BZ93" s="573"/>
      <c r="CA93" s="573"/>
      <c r="CB93" s="574"/>
      <c r="CC93" s="366" t="str">
        <f>IF(CC33="","",CC33)</f>
        <v/>
      </c>
      <c r="CD93" s="367"/>
      <c r="CE93" s="367"/>
      <c r="CF93" s="367"/>
      <c r="CG93" s="367"/>
      <c r="CH93" s="367"/>
      <c r="CI93" s="367"/>
      <c r="CJ93" s="367"/>
      <c r="CK93" s="367"/>
      <c r="CL93" s="31"/>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49"/>
      <c r="DL93" s="57"/>
      <c r="DM93" s="49"/>
      <c r="DN93" s="49"/>
      <c r="EL93" s="8"/>
      <c r="EM93" s="8"/>
      <c r="EN93" s="30"/>
      <c r="EO93" s="30"/>
      <c r="EP93" s="30"/>
      <c r="EQ93" s="30"/>
      <c r="ER93" s="30"/>
      <c r="ES93" s="30"/>
      <c r="ET93" s="30"/>
      <c r="EU93" s="30"/>
      <c r="EV93" s="30"/>
      <c r="EW93" s="30"/>
      <c r="EX93" s="8"/>
      <c r="EY93" s="8"/>
      <c r="EZ93" s="8"/>
      <c r="FA93" s="8"/>
      <c r="FB93" s="8"/>
      <c r="FC93" s="8"/>
    </row>
    <row r="94" spans="3:184" ht="12.95" customHeight="1">
      <c r="C94" s="541"/>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3"/>
      <c r="AC94" s="547"/>
      <c r="AD94" s="548"/>
      <c r="AE94" s="548"/>
      <c r="AF94" s="549"/>
      <c r="AG94" s="552"/>
      <c r="AH94" s="553"/>
      <c r="AI94" s="553"/>
      <c r="AJ94" s="553"/>
      <c r="AK94" s="553"/>
      <c r="AL94" s="557"/>
      <c r="AM94" s="558"/>
      <c r="AN94" s="558"/>
      <c r="AO94" s="558"/>
      <c r="AP94" s="558"/>
      <c r="AQ94" s="558"/>
      <c r="AR94" s="558"/>
      <c r="AS94" s="559"/>
      <c r="AT94" s="563"/>
      <c r="AU94" s="564"/>
      <c r="AV94" s="564"/>
      <c r="AW94" s="564"/>
      <c r="AX94" s="564"/>
      <c r="AY94" s="564"/>
      <c r="AZ94" s="564"/>
      <c r="BA94" s="564"/>
      <c r="BB94" s="565"/>
      <c r="BC94" s="345"/>
      <c r="BD94" s="346"/>
      <c r="BE94" s="346"/>
      <c r="BF94" s="346"/>
      <c r="BG94" s="346"/>
      <c r="BH94" s="346"/>
      <c r="BI94" s="346"/>
      <c r="BJ94" s="347"/>
      <c r="BK94" s="569"/>
      <c r="BL94" s="570"/>
      <c r="BM94" s="570"/>
      <c r="BN94" s="570"/>
      <c r="BO94" s="570"/>
      <c r="BP94" s="570"/>
      <c r="BQ94" s="570"/>
      <c r="BR94" s="570"/>
      <c r="BS94" s="571"/>
      <c r="BT94" s="575"/>
      <c r="BU94" s="576"/>
      <c r="BV94" s="576"/>
      <c r="BW94" s="576"/>
      <c r="BX94" s="576"/>
      <c r="BY94" s="576"/>
      <c r="BZ94" s="576"/>
      <c r="CA94" s="576"/>
      <c r="CB94" s="577"/>
      <c r="CC94" s="368"/>
      <c r="CD94" s="369"/>
      <c r="CE94" s="369"/>
      <c r="CF94" s="369"/>
      <c r="CG94" s="369"/>
      <c r="CH94" s="369"/>
      <c r="CI94" s="369"/>
      <c r="CJ94" s="369"/>
      <c r="CK94" s="369"/>
      <c r="CL94" s="31"/>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49"/>
      <c r="DL94" s="49"/>
      <c r="DM94" s="49"/>
      <c r="DN94" s="49"/>
      <c r="EL94" s="8"/>
      <c r="EM94" s="8"/>
      <c r="EN94" s="30"/>
      <c r="EO94" s="30"/>
      <c r="EP94" s="30"/>
      <c r="EQ94" s="30"/>
      <c r="ER94" s="30"/>
      <c r="ES94" s="30"/>
      <c r="ET94" s="30"/>
      <c r="EU94" s="30"/>
      <c r="EV94" s="30"/>
      <c r="EW94" s="30"/>
      <c r="EX94" s="8"/>
      <c r="EY94" s="8"/>
      <c r="EZ94" s="8"/>
      <c r="FA94" s="8"/>
      <c r="FB94" s="8"/>
      <c r="FC94" s="8"/>
    </row>
    <row r="95" spans="3:184" ht="12.95" customHeight="1">
      <c r="C95" s="578" t="str">
        <f t="shared" ref="C95" si="18">IF($C35="","",C35)</f>
        <v/>
      </c>
      <c r="D95" s="579"/>
      <c r="E95" s="579"/>
      <c r="F95" s="579"/>
      <c r="G95" s="579"/>
      <c r="H95" s="579"/>
      <c r="I95" s="579"/>
      <c r="J95" s="579"/>
      <c r="K95" s="579"/>
      <c r="L95" s="579"/>
      <c r="M95" s="579"/>
      <c r="N95" s="579"/>
      <c r="O95" s="579"/>
      <c r="P95" s="579"/>
      <c r="Q95" s="579"/>
      <c r="R95" s="579"/>
      <c r="S95" s="579"/>
      <c r="T95" s="579"/>
      <c r="U95" s="579"/>
      <c r="V95" s="579"/>
      <c r="W95" s="579"/>
      <c r="X95" s="579"/>
      <c r="Y95" s="579"/>
      <c r="Z95" s="579"/>
      <c r="AA95" s="579"/>
      <c r="AB95" s="580"/>
      <c r="AC95" s="581" t="str">
        <f t="shared" ref="AC95" si="19">IF(AC35="","",AC35)</f>
        <v/>
      </c>
      <c r="AD95" s="582"/>
      <c r="AE95" s="582"/>
      <c r="AF95" s="583"/>
      <c r="AG95" s="584" t="str">
        <f t="shared" ref="AG95" si="20">IF(AG35="","",AG35)</f>
        <v/>
      </c>
      <c r="AH95" s="585"/>
      <c r="AI95" s="585"/>
      <c r="AJ95" s="585"/>
      <c r="AK95" s="585"/>
      <c r="AL95" s="557" t="str">
        <f t="shared" ref="AL95" si="21">IF(AL35="","",AL35)</f>
        <v/>
      </c>
      <c r="AM95" s="558"/>
      <c r="AN95" s="558"/>
      <c r="AO95" s="558"/>
      <c r="AP95" s="558"/>
      <c r="AQ95" s="558"/>
      <c r="AR95" s="558"/>
      <c r="AS95" s="559"/>
      <c r="AT95" s="563" t="str">
        <f t="shared" ref="AT95" si="22">IF(AT35="","",AT35)</f>
        <v/>
      </c>
      <c r="AU95" s="564"/>
      <c r="AV95" s="564"/>
      <c r="AW95" s="564"/>
      <c r="AX95" s="564"/>
      <c r="AY95" s="564"/>
      <c r="AZ95" s="564"/>
      <c r="BA95" s="564"/>
      <c r="BB95" s="565"/>
      <c r="BC95" s="345" t="str">
        <f t="shared" ref="BC95" si="23">IF(BC35="","",BC35)</f>
        <v/>
      </c>
      <c r="BD95" s="346"/>
      <c r="BE95" s="346"/>
      <c r="BF95" s="346"/>
      <c r="BG95" s="346"/>
      <c r="BH95" s="346"/>
      <c r="BI95" s="346"/>
      <c r="BJ95" s="347"/>
      <c r="BK95" s="586" t="str">
        <f t="shared" ref="BK95" si="24">IF(BK35="","",BK35)</f>
        <v/>
      </c>
      <c r="BL95" s="587"/>
      <c r="BM95" s="587"/>
      <c r="BN95" s="587"/>
      <c r="BO95" s="587"/>
      <c r="BP95" s="587"/>
      <c r="BQ95" s="587"/>
      <c r="BR95" s="587"/>
      <c r="BS95" s="588"/>
      <c r="BT95" s="575" t="str">
        <f t="shared" ref="BT95" si="25">IF(BT35="","",BT35)</f>
        <v/>
      </c>
      <c r="BU95" s="576"/>
      <c r="BV95" s="576"/>
      <c r="BW95" s="576"/>
      <c r="BX95" s="576"/>
      <c r="BY95" s="576"/>
      <c r="BZ95" s="576"/>
      <c r="CA95" s="576"/>
      <c r="CB95" s="577"/>
      <c r="CC95" s="366" t="str">
        <f t="shared" ref="CC95" si="26">IF(CC35="","",CC35)</f>
        <v/>
      </c>
      <c r="CD95" s="367"/>
      <c r="CE95" s="367"/>
      <c r="CF95" s="367"/>
      <c r="CG95" s="367"/>
      <c r="CH95" s="367"/>
      <c r="CI95" s="367"/>
      <c r="CJ95" s="367"/>
      <c r="CK95" s="367"/>
      <c r="CL95" s="31"/>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8"/>
      <c r="DL95" s="57"/>
      <c r="DM95" s="49"/>
      <c r="DN95" s="49"/>
      <c r="EL95" s="8"/>
      <c r="EM95" s="8"/>
      <c r="EN95" s="30"/>
      <c r="EO95" s="30"/>
      <c r="EP95" s="30"/>
      <c r="EQ95" s="30"/>
      <c r="ER95" s="30"/>
      <c r="ES95" s="30"/>
      <c r="ET95" s="30"/>
      <c r="EU95" s="30"/>
      <c r="EV95" s="30"/>
      <c r="EW95" s="30"/>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row>
    <row r="96" spans="3:184" ht="12.95" customHeight="1">
      <c r="C96" s="541"/>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3"/>
      <c r="AC96" s="547"/>
      <c r="AD96" s="548"/>
      <c r="AE96" s="548"/>
      <c r="AF96" s="549"/>
      <c r="AG96" s="552"/>
      <c r="AH96" s="553"/>
      <c r="AI96" s="553"/>
      <c r="AJ96" s="553"/>
      <c r="AK96" s="553"/>
      <c r="AL96" s="557"/>
      <c r="AM96" s="558"/>
      <c r="AN96" s="558"/>
      <c r="AO96" s="558"/>
      <c r="AP96" s="558"/>
      <c r="AQ96" s="558"/>
      <c r="AR96" s="558"/>
      <c r="AS96" s="559"/>
      <c r="AT96" s="563"/>
      <c r="AU96" s="564"/>
      <c r="AV96" s="564"/>
      <c r="AW96" s="564"/>
      <c r="AX96" s="564"/>
      <c r="AY96" s="564"/>
      <c r="AZ96" s="564"/>
      <c r="BA96" s="564"/>
      <c r="BB96" s="565"/>
      <c r="BC96" s="345"/>
      <c r="BD96" s="346"/>
      <c r="BE96" s="346"/>
      <c r="BF96" s="346"/>
      <c r="BG96" s="346"/>
      <c r="BH96" s="346"/>
      <c r="BI96" s="346"/>
      <c r="BJ96" s="347"/>
      <c r="BK96" s="569"/>
      <c r="BL96" s="570"/>
      <c r="BM96" s="570"/>
      <c r="BN96" s="570"/>
      <c r="BO96" s="570"/>
      <c r="BP96" s="570"/>
      <c r="BQ96" s="570"/>
      <c r="BR96" s="570"/>
      <c r="BS96" s="571"/>
      <c r="BT96" s="575"/>
      <c r="BU96" s="576"/>
      <c r="BV96" s="576"/>
      <c r="BW96" s="576"/>
      <c r="BX96" s="576"/>
      <c r="BY96" s="576"/>
      <c r="BZ96" s="576"/>
      <c r="CA96" s="576"/>
      <c r="CB96" s="577"/>
      <c r="CC96" s="368"/>
      <c r="CD96" s="369"/>
      <c r="CE96" s="369"/>
      <c r="CF96" s="369"/>
      <c r="CG96" s="369"/>
      <c r="CH96" s="369"/>
      <c r="CI96" s="369"/>
      <c r="CJ96" s="369"/>
      <c r="CK96" s="369"/>
      <c r="CL96" s="31"/>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8"/>
      <c r="DL96" s="49"/>
      <c r="DM96" s="49"/>
      <c r="DN96" s="49"/>
      <c r="EL96" s="8"/>
      <c r="EM96" s="8"/>
      <c r="EN96" s="30"/>
      <c r="EO96" s="30"/>
      <c r="EP96" s="30"/>
      <c r="EQ96" s="30"/>
      <c r="ER96" s="30"/>
      <c r="ES96" s="30"/>
      <c r="ET96" s="30"/>
      <c r="EU96" s="30"/>
      <c r="EV96" s="30"/>
      <c r="EW96" s="30"/>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row>
    <row r="97" spans="3:184" ht="12.95" customHeight="1">
      <c r="C97" s="578" t="str">
        <f t="shared" ref="C97" si="27">IF($C37="","",C37)</f>
        <v/>
      </c>
      <c r="D97" s="579"/>
      <c r="E97" s="579"/>
      <c r="F97" s="579"/>
      <c r="G97" s="579"/>
      <c r="H97" s="579"/>
      <c r="I97" s="579"/>
      <c r="J97" s="579"/>
      <c r="K97" s="579"/>
      <c r="L97" s="579"/>
      <c r="M97" s="579"/>
      <c r="N97" s="579"/>
      <c r="O97" s="579"/>
      <c r="P97" s="579"/>
      <c r="Q97" s="579"/>
      <c r="R97" s="579"/>
      <c r="S97" s="579"/>
      <c r="T97" s="579"/>
      <c r="U97" s="579"/>
      <c r="V97" s="579"/>
      <c r="W97" s="579"/>
      <c r="X97" s="579"/>
      <c r="Y97" s="579"/>
      <c r="Z97" s="579"/>
      <c r="AA97" s="579"/>
      <c r="AB97" s="580"/>
      <c r="AC97" s="581" t="str">
        <f t="shared" ref="AC97" si="28">IF(AC37="","",AC37)</f>
        <v/>
      </c>
      <c r="AD97" s="582"/>
      <c r="AE97" s="582"/>
      <c r="AF97" s="583"/>
      <c r="AG97" s="584" t="str">
        <f t="shared" ref="AG97" si="29">IF(AG37="","",AG37)</f>
        <v/>
      </c>
      <c r="AH97" s="585"/>
      <c r="AI97" s="585"/>
      <c r="AJ97" s="585"/>
      <c r="AK97" s="585"/>
      <c r="AL97" s="557" t="str">
        <f t="shared" ref="AL97" si="30">IF(AL37="","",AL37)</f>
        <v/>
      </c>
      <c r="AM97" s="558"/>
      <c r="AN97" s="558"/>
      <c r="AO97" s="558"/>
      <c r="AP97" s="558"/>
      <c r="AQ97" s="558"/>
      <c r="AR97" s="558"/>
      <c r="AS97" s="559"/>
      <c r="AT97" s="563" t="str">
        <f t="shared" ref="AT97" si="31">IF(AT37="","",AT37)</f>
        <v/>
      </c>
      <c r="AU97" s="564"/>
      <c r="AV97" s="564"/>
      <c r="AW97" s="564"/>
      <c r="AX97" s="564"/>
      <c r="AY97" s="564"/>
      <c r="AZ97" s="564"/>
      <c r="BA97" s="564"/>
      <c r="BB97" s="565"/>
      <c r="BC97" s="345" t="str">
        <f t="shared" ref="BC97" si="32">IF(BC37="","",BC37)</f>
        <v/>
      </c>
      <c r="BD97" s="346"/>
      <c r="BE97" s="346"/>
      <c r="BF97" s="346"/>
      <c r="BG97" s="346"/>
      <c r="BH97" s="346"/>
      <c r="BI97" s="346"/>
      <c r="BJ97" s="347"/>
      <c r="BK97" s="586" t="str">
        <f t="shared" ref="BK97" si="33">IF(BK37="","",BK37)</f>
        <v/>
      </c>
      <c r="BL97" s="587"/>
      <c r="BM97" s="587"/>
      <c r="BN97" s="587"/>
      <c r="BO97" s="587"/>
      <c r="BP97" s="587"/>
      <c r="BQ97" s="587"/>
      <c r="BR97" s="587"/>
      <c r="BS97" s="588"/>
      <c r="BT97" s="575" t="str">
        <f t="shared" ref="BT97" si="34">IF(BT37="","",BT37)</f>
        <v/>
      </c>
      <c r="BU97" s="576"/>
      <c r="BV97" s="576"/>
      <c r="BW97" s="576"/>
      <c r="BX97" s="576"/>
      <c r="BY97" s="576"/>
      <c r="BZ97" s="576"/>
      <c r="CA97" s="576"/>
      <c r="CB97" s="577"/>
      <c r="CC97" s="366" t="str">
        <f t="shared" ref="CC97" si="35">IF(CC37="","",CC37)</f>
        <v/>
      </c>
      <c r="CD97" s="367"/>
      <c r="CE97" s="367"/>
      <c r="CF97" s="367"/>
      <c r="CG97" s="367"/>
      <c r="CH97" s="367"/>
      <c r="CI97" s="367"/>
      <c r="CJ97" s="367"/>
      <c r="CK97" s="367"/>
      <c r="CL97" s="31"/>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8"/>
      <c r="DL97" s="57"/>
      <c r="DM97" s="49"/>
      <c r="DN97" s="49"/>
      <c r="EP97" s="8"/>
      <c r="EQ97" s="8"/>
      <c r="ER97" s="8"/>
      <c r="ES97" s="8"/>
      <c r="ET97" s="8"/>
      <c r="EU97" s="8"/>
      <c r="EV97" s="8"/>
      <c r="EW97" s="8"/>
      <c r="EX97" s="8"/>
      <c r="EY97" s="8"/>
      <c r="EZ97" s="8"/>
      <c r="FA97" s="8"/>
      <c r="FB97" s="8"/>
      <c r="FC97" s="8"/>
      <c r="FD97" s="8"/>
      <c r="FE97" s="8"/>
      <c r="FF97" s="8"/>
      <c r="FG97" s="20"/>
      <c r="FH97" s="20"/>
      <c r="FI97" s="20"/>
      <c r="FJ97" s="20"/>
      <c r="FK97" s="20"/>
      <c r="FL97" s="20"/>
      <c r="FM97" s="20"/>
      <c r="FN97" s="20"/>
      <c r="FO97" s="20"/>
      <c r="FP97" s="20"/>
      <c r="FQ97" s="20"/>
      <c r="FR97" s="20"/>
      <c r="FS97" s="20"/>
      <c r="FT97" s="20"/>
      <c r="FU97" s="20"/>
      <c r="FV97" s="20"/>
      <c r="FW97" s="20"/>
      <c r="FX97" s="20"/>
      <c r="FY97" s="20"/>
      <c r="FZ97" s="20"/>
      <c r="GA97" s="20"/>
      <c r="GB97" s="8"/>
    </row>
    <row r="98" spans="3:184" ht="12.95" customHeight="1">
      <c r="C98" s="541"/>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3"/>
      <c r="AC98" s="547"/>
      <c r="AD98" s="548"/>
      <c r="AE98" s="548"/>
      <c r="AF98" s="549"/>
      <c r="AG98" s="552"/>
      <c r="AH98" s="553"/>
      <c r="AI98" s="553"/>
      <c r="AJ98" s="553"/>
      <c r="AK98" s="553"/>
      <c r="AL98" s="557"/>
      <c r="AM98" s="558"/>
      <c r="AN98" s="558"/>
      <c r="AO98" s="558"/>
      <c r="AP98" s="558"/>
      <c r="AQ98" s="558"/>
      <c r="AR98" s="558"/>
      <c r="AS98" s="559"/>
      <c r="AT98" s="563"/>
      <c r="AU98" s="564"/>
      <c r="AV98" s="564"/>
      <c r="AW98" s="564"/>
      <c r="AX98" s="564"/>
      <c r="AY98" s="564"/>
      <c r="AZ98" s="564"/>
      <c r="BA98" s="564"/>
      <c r="BB98" s="565"/>
      <c r="BC98" s="345"/>
      <c r="BD98" s="346"/>
      <c r="BE98" s="346"/>
      <c r="BF98" s="346"/>
      <c r="BG98" s="346"/>
      <c r="BH98" s="346"/>
      <c r="BI98" s="346"/>
      <c r="BJ98" s="347"/>
      <c r="BK98" s="569"/>
      <c r="BL98" s="570"/>
      <c r="BM98" s="570"/>
      <c r="BN98" s="570"/>
      <c r="BO98" s="570"/>
      <c r="BP98" s="570"/>
      <c r="BQ98" s="570"/>
      <c r="BR98" s="570"/>
      <c r="BS98" s="571"/>
      <c r="BT98" s="575"/>
      <c r="BU98" s="576"/>
      <c r="BV98" s="576"/>
      <c r="BW98" s="576"/>
      <c r="BX98" s="576"/>
      <c r="BY98" s="576"/>
      <c r="BZ98" s="576"/>
      <c r="CA98" s="576"/>
      <c r="CB98" s="577"/>
      <c r="CC98" s="368"/>
      <c r="CD98" s="369"/>
      <c r="CE98" s="369"/>
      <c r="CF98" s="369"/>
      <c r="CG98" s="369"/>
      <c r="CH98" s="369"/>
      <c r="CI98" s="369"/>
      <c r="CJ98" s="369"/>
      <c r="CK98" s="369"/>
      <c r="CL98" s="31"/>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8"/>
      <c r="DL98" s="49"/>
      <c r="DM98" s="49"/>
      <c r="DN98" s="49"/>
      <c r="EP98" s="8"/>
      <c r="EQ98" s="8"/>
      <c r="ER98" s="8"/>
      <c r="ES98" s="8"/>
      <c r="ET98" s="8"/>
      <c r="EU98" s="8"/>
      <c r="EV98" s="8"/>
      <c r="EW98" s="8"/>
      <c r="EX98" s="8"/>
      <c r="EY98" s="8"/>
      <c r="EZ98" s="8"/>
      <c r="FA98" s="8"/>
      <c r="FB98" s="8"/>
      <c r="FC98" s="8"/>
      <c r="FD98" s="8"/>
      <c r="FE98" s="8"/>
      <c r="FF98" s="8"/>
      <c r="FG98" s="20"/>
      <c r="FH98" s="20"/>
      <c r="FI98" s="20"/>
      <c r="FJ98" s="20"/>
      <c r="FK98" s="20"/>
      <c r="FL98" s="20"/>
      <c r="FM98" s="20"/>
      <c r="FN98" s="20"/>
      <c r="FO98" s="20"/>
      <c r="FP98" s="20"/>
      <c r="FQ98" s="8"/>
      <c r="FR98" s="8"/>
      <c r="FS98" s="8"/>
      <c r="FT98" s="8"/>
      <c r="FU98" s="8"/>
      <c r="FV98" s="8"/>
      <c r="FW98" s="8"/>
      <c r="FX98" s="8"/>
      <c r="FY98" s="8"/>
      <c r="FZ98" s="8"/>
      <c r="GA98" s="8"/>
      <c r="GB98" s="8"/>
    </row>
    <row r="99" spans="3:184" ht="12.95" customHeight="1">
      <c r="C99" s="578" t="str">
        <f t="shared" ref="C99" si="36">IF($C39="","",C39)</f>
        <v/>
      </c>
      <c r="D99" s="579"/>
      <c r="E99" s="579"/>
      <c r="F99" s="579"/>
      <c r="G99" s="579"/>
      <c r="H99" s="579"/>
      <c r="I99" s="579"/>
      <c r="J99" s="579"/>
      <c r="K99" s="579"/>
      <c r="L99" s="579"/>
      <c r="M99" s="579"/>
      <c r="N99" s="579"/>
      <c r="O99" s="579"/>
      <c r="P99" s="579"/>
      <c r="Q99" s="579"/>
      <c r="R99" s="579"/>
      <c r="S99" s="579"/>
      <c r="T99" s="579"/>
      <c r="U99" s="579"/>
      <c r="V99" s="579"/>
      <c r="W99" s="579"/>
      <c r="X99" s="579"/>
      <c r="Y99" s="579"/>
      <c r="Z99" s="579"/>
      <c r="AA99" s="579"/>
      <c r="AB99" s="580"/>
      <c r="AC99" s="581" t="str">
        <f t="shared" ref="AC99" si="37">IF(AC39="","",AC39)</f>
        <v/>
      </c>
      <c r="AD99" s="582"/>
      <c r="AE99" s="582"/>
      <c r="AF99" s="583"/>
      <c r="AG99" s="584" t="str">
        <f t="shared" ref="AG99" si="38">IF(AG39="","",AG39)</f>
        <v/>
      </c>
      <c r="AH99" s="585"/>
      <c r="AI99" s="585"/>
      <c r="AJ99" s="585"/>
      <c r="AK99" s="585"/>
      <c r="AL99" s="557" t="str">
        <f t="shared" ref="AL99" si="39">IF(AL39="","",AL39)</f>
        <v/>
      </c>
      <c r="AM99" s="558"/>
      <c r="AN99" s="558"/>
      <c r="AO99" s="558"/>
      <c r="AP99" s="558"/>
      <c r="AQ99" s="558"/>
      <c r="AR99" s="558"/>
      <c r="AS99" s="559"/>
      <c r="AT99" s="563" t="str">
        <f t="shared" ref="AT99:AT111" si="40">IF(AT39="","",AT39)</f>
        <v/>
      </c>
      <c r="AU99" s="564"/>
      <c r="AV99" s="564"/>
      <c r="AW99" s="564"/>
      <c r="AX99" s="564"/>
      <c r="AY99" s="564"/>
      <c r="AZ99" s="564"/>
      <c r="BA99" s="564"/>
      <c r="BB99" s="565"/>
      <c r="BC99" s="345" t="str">
        <f t="shared" ref="BC99" si="41">IF(BC39="","",BC39)</f>
        <v/>
      </c>
      <c r="BD99" s="346"/>
      <c r="BE99" s="346"/>
      <c r="BF99" s="346"/>
      <c r="BG99" s="346"/>
      <c r="BH99" s="346"/>
      <c r="BI99" s="346"/>
      <c r="BJ99" s="347"/>
      <c r="BK99" s="586" t="str">
        <f t="shared" ref="BK99" si="42">IF(BK39="","",BK39)</f>
        <v/>
      </c>
      <c r="BL99" s="587"/>
      <c r="BM99" s="587"/>
      <c r="BN99" s="587"/>
      <c r="BO99" s="587"/>
      <c r="BP99" s="587"/>
      <c r="BQ99" s="587"/>
      <c r="BR99" s="587"/>
      <c r="BS99" s="588"/>
      <c r="BT99" s="575" t="str">
        <f t="shared" ref="BT99" si="43">IF(BT39="","",BT39)</f>
        <v/>
      </c>
      <c r="BU99" s="576"/>
      <c r="BV99" s="576"/>
      <c r="BW99" s="576"/>
      <c r="BX99" s="576"/>
      <c r="BY99" s="576"/>
      <c r="BZ99" s="576"/>
      <c r="CA99" s="576"/>
      <c r="CB99" s="577"/>
      <c r="CC99" s="366" t="str">
        <f t="shared" ref="CC99" si="44">IF(CC39="","",CC39)</f>
        <v/>
      </c>
      <c r="CD99" s="367"/>
      <c r="CE99" s="367"/>
      <c r="CF99" s="367"/>
      <c r="CG99" s="367"/>
      <c r="CH99" s="367"/>
      <c r="CI99" s="367"/>
      <c r="CJ99" s="367"/>
      <c r="CK99" s="367"/>
      <c r="CL99" s="31"/>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8"/>
      <c r="DL99" s="8"/>
      <c r="DM99" s="8"/>
      <c r="DN99" s="8"/>
      <c r="EP99" s="8"/>
      <c r="EQ99" s="8"/>
      <c r="ER99" s="8"/>
      <c r="ES99" s="8"/>
      <c r="ET99" s="8"/>
      <c r="EU99" s="8"/>
      <c r="EV99" s="8"/>
      <c r="EW99" s="8"/>
      <c r="EX99" s="8"/>
      <c r="EY99" s="8"/>
      <c r="EZ99" s="8"/>
      <c r="FA99" s="8"/>
      <c r="FB99" s="8"/>
      <c r="FC99" s="8"/>
      <c r="FD99" s="8"/>
      <c r="FE99" s="8"/>
      <c r="FF99" s="8"/>
      <c r="FG99" s="33"/>
      <c r="FH99" s="33"/>
      <c r="FI99" s="33"/>
      <c r="FJ99" s="33"/>
      <c r="FK99" s="33"/>
      <c r="FL99" s="33"/>
      <c r="FM99" s="33"/>
      <c r="FN99" s="33"/>
      <c r="FO99" s="33"/>
      <c r="FP99" s="33"/>
      <c r="FQ99" s="8"/>
      <c r="FR99" s="8"/>
      <c r="FS99" s="8"/>
      <c r="FT99" s="8"/>
      <c r="FU99" s="8"/>
      <c r="FV99" s="8"/>
      <c r="FW99" s="8"/>
      <c r="FX99" s="8"/>
      <c r="FY99" s="8"/>
      <c r="FZ99" s="8"/>
      <c r="GA99" s="8"/>
      <c r="GB99" s="8"/>
    </row>
    <row r="100" spans="3:184" ht="12.95" customHeight="1">
      <c r="C100" s="541"/>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3"/>
      <c r="AC100" s="547"/>
      <c r="AD100" s="548"/>
      <c r="AE100" s="548"/>
      <c r="AF100" s="549"/>
      <c r="AG100" s="552"/>
      <c r="AH100" s="553"/>
      <c r="AI100" s="553"/>
      <c r="AJ100" s="553"/>
      <c r="AK100" s="553"/>
      <c r="AL100" s="557"/>
      <c r="AM100" s="558"/>
      <c r="AN100" s="558"/>
      <c r="AO100" s="558"/>
      <c r="AP100" s="558"/>
      <c r="AQ100" s="558"/>
      <c r="AR100" s="558"/>
      <c r="AS100" s="559"/>
      <c r="AT100" s="563"/>
      <c r="AU100" s="564"/>
      <c r="AV100" s="564"/>
      <c r="AW100" s="564"/>
      <c r="AX100" s="564"/>
      <c r="AY100" s="564"/>
      <c r="AZ100" s="564"/>
      <c r="BA100" s="564"/>
      <c r="BB100" s="565"/>
      <c r="BC100" s="345"/>
      <c r="BD100" s="346"/>
      <c r="BE100" s="346"/>
      <c r="BF100" s="346"/>
      <c r="BG100" s="346"/>
      <c r="BH100" s="346"/>
      <c r="BI100" s="346"/>
      <c r="BJ100" s="347"/>
      <c r="BK100" s="569"/>
      <c r="BL100" s="570"/>
      <c r="BM100" s="570"/>
      <c r="BN100" s="570"/>
      <c r="BO100" s="570"/>
      <c r="BP100" s="570"/>
      <c r="BQ100" s="570"/>
      <c r="BR100" s="570"/>
      <c r="BS100" s="571"/>
      <c r="BT100" s="575"/>
      <c r="BU100" s="576"/>
      <c r="BV100" s="576"/>
      <c r="BW100" s="576"/>
      <c r="BX100" s="576"/>
      <c r="BY100" s="576"/>
      <c r="BZ100" s="576"/>
      <c r="CA100" s="576"/>
      <c r="CB100" s="577"/>
      <c r="CC100" s="368"/>
      <c r="CD100" s="369"/>
      <c r="CE100" s="369"/>
      <c r="CF100" s="369"/>
      <c r="CG100" s="369"/>
      <c r="CH100" s="369"/>
      <c r="CI100" s="369"/>
      <c r="CJ100" s="369"/>
      <c r="CK100" s="369"/>
      <c r="CL100" s="31"/>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8"/>
      <c r="DL100" s="8"/>
      <c r="DM100" s="8"/>
      <c r="DN100" s="8"/>
      <c r="EP100" s="8"/>
      <c r="EQ100" s="8"/>
      <c r="ER100" s="8"/>
      <c r="ES100" s="8"/>
      <c r="ET100" s="8"/>
      <c r="EU100" s="8"/>
      <c r="EV100" s="8"/>
      <c r="EW100" s="8"/>
      <c r="EX100" s="8"/>
      <c r="EY100" s="8"/>
      <c r="EZ100" s="8"/>
      <c r="FA100" s="8"/>
      <c r="FB100" s="8"/>
      <c r="FC100" s="8"/>
      <c r="FD100" s="8"/>
      <c r="FE100" s="8"/>
      <c r="FF100" s="8"/>
      <c r="FG100" s="33"/>
      <c r="FH100" s="33"/>
      <c r="FI100" s="33"/>
      <c r="FJ100" s="33"/>
      <c r="FK100" s="33"/>
      <c r="FL100" s="33"/>
      <c r="FM100" s="33"/>
      <c r="FN100" s="33"/>
      <c r="FO100" s="33"/>
      <c r="FP100" s="33"/>
      <c r="FQ100" s="8"/>
      <c r="FR100" s="8"/>
      <c r="FS100" s="8"/>
      <c r="FT100" s="8"/>
      <c r="FU100" s="8"/>
      <c r="FV100" s="8"/>
      <c r="FW100" s="8"/>
      <c r="FX100" s="8"/>
      <c r="FY100" s="8"/>
      <c r="FZ100" s="8"/>
      <c r="GA100" s="8"/>
      <c r="GB100" s="8"/>
    </row>
    <row r="101" spans="3:184" ht="12.95" customHeight="1">
      <c r="C101" s="578" t="str">
        <f t="shared" ref="C101" si="45">IF($C41="","",C41)</f>
        <v/>
      </c>
      <c r="D101" s="579"/>
      <c r="E101" s="579"/>
      <c r="F101" s="579"/>
      <c r="G101" s="579"/>
      <c r="H101" s="579"/>
      <c r="I101" s="579"/>
      <c r="J101" s="579"/>
      <c r="K101" s="579"/>
      <c r="L101" s="579"/>
      <c r="M101" s="579"/>
      <c r="N101" s="579"/>
      <c r="O101" s="579"/>
      <c r="P101" s="579"/>
      <c r="Q101" s="579"/>
      <c r="R101" s="579"/>
      <c r="S101" s="579"/>
      <c r="T101" s="579"/>
      <c r="U101" s="579"/>
      <c r="V101" s="579"/>
      <c r="W101" s="579"/>
      <c r="X101" s="579"/>
      <c r="Y101" s="579"/>
      <c r="Z101" s="579"/>
      <c r="AA101" s="579"/>
      <c r="AB101" s="580"/>
      <c r="AC101" s="581" t="str">
        <f t="shared" ref="AC101" si="46">IF(AC41="","",AC41)</f>
        <v/>
      </c>
      <c r="AD101" s="582"/>
      <c r="AE101" s="582"/>
      <c r="AF101" s="583"/>
      <c r="AG101" s="584" t="str">
        <f t="shared" ref="AG101" si="47">IF(AG41="","",AG41)</f>
        <v/>
      </c>
      <c r="AH101" s="585"/>
      <c r="AI101" s="585"/>
      <c r="AJ101" s="585"/>
      <c r="AK101" s="585"/>
      <c r="AL101" s="557" t="str">
        <f t="shared" ref="AL101" si="48">IF(AL41="","",AL41)</f>
        <v/>
      </c>
      <c r="AM101" s="558"/>
      <c r="AN101" s="558"/>
      <c r="AO101" s="558"/>
      <c r="AP101" s="558"/>
      <c r="AQ101" s="558"/>
      <c r="AR101" s="558"/>
      <c r="AS101" s="559"/>
      <c r="AT101" s="563" t="str">
        <f t="shared" si="40"/>
        <v/>
      </c>
      <c r="AU101" s="564"/>
      <c r="AV101" s="564"/>
      <c r="AW101" s="564"/>
      <c r="AX101" s="564"/>
      <c r="AY101" s="564"/>
      <c r="AZ101" s="564"/>
      <c r="BA101" s="564"/>
      <c r="BB101" s="565"/>
      <c r="BC101" s="345" t="str">
        <f t="shared" ref="BC101" si="49">IF(BC41="","",BC41)</f>
        <v/>
      </c>
      <c r="BD101" s="346"/>
      <c r="BE101" s="346"/>
      <c r="BF101" s="346"/>
      <c r="BG101" s="346"/>
      <c r="BH101" s="346"/>
      <c r="BI101" s="346"/>
      <c r="BJ101" s="347"/>
      <c r="BK101" s="586" t="str">
        <f t="shared" ref="BK101" si="50">IF(BK41="","",BK41)</f>
        <v/>
      </c>
      <c r="BL101" s="587"/>
      <c r="BM101" s="587"/>
      <c r="BN101" s="587"/>
      <c r="BO101" s="587"/>
      <c r="BP101" s="587"/>
      <c r="BQ101" s="587"/>
      <c r="BR101" s="587"/>
      <c r="BS101" s="588"/>
      <c r="BT101" s="575" t="str">
        <f t="shared" ref="BT101" si="51">IF(BT41="","",BT41)</f>
        <v/>
      </c>
      <c r="BU101" s="576"/>
      <c r="BV101" s="576"/>
      <c r="BW101" s="576"/>
      <c r="BX101" s="576"/>
      <c r="BY101" s="576"/>
      <c r="BZ101" s="576"/>
      <c r="CA101" s="576"/>
      <c r="CB101" s="577"/>
      <c r="CC101" s="366" t="str">
        <f t="shared" ref="CC101" si="52">IF(CC41="","",CC41)</f>
        <v/>
      </c>
      <c r="CD101" s="367"/>
      <c r="CE101" s="367"/>
      <c r="CF101" s="367"/>
      <c r="CG101" s="367"/>
      <c r="CH101" s="367"/>
      <c r="CI101" s="367"/>
      <c r="CJ101" s="367"/>
      <c r="CK101" s="367"/>
      <c r="CL101" s="31"/>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8"/>
      <c r="DL101" s="8"/>
      <c r="DM101" s="8"/>
      <c r="DN101" s="8"/>
      <c r="EP101" s="8"/>
      <c r="EQ101" s="8"/>
      <c r="ER101" s="8"/>
      <c r="ES101" s="8"/>
      <c r="ET101" s="8"/>
      <c r="EU101" s="8"/>
      <c r="EV101" s="8"/>
      <c r="EW101" s="8"/>
      <c r="EX101" s="8"/>
      <c r="EY101" s="8"/>
      <c r="EZ101" s="8"/>
      <c r="FA101" s="8"/>
      <c r="FB101" s="8"/>
      <c r="FC101" s="8"/>
      <c r="FD101" s="8"/>
      <c r="FE101" s="8"/>
      <c r="FF101" s="8"/>
      <c r="FG101" s="33"/>
      <c r="FH101" s="33"/>
      <c r="FI101" s="33"/>
      <c r="FJ101" s="33"/>
      <c r="FK101" s="33"/>
      <c r="FL101" s="33"/>
      <c r="FM101" s="33"/>
      <c r="FN101" s="33"/>
      <c r="FO101" s="33"/>
      <c r="FP101" s="33"/>
      <c r="FQ101" s="8"/>
      <c r="FR101" s="8"/>
      <c r="FS101" s="8"/>
      <c r="FT101" s="8"/>
      <c r="FU101" s="8"/>
      <c r="FV101" s="8"/>
      <c r="FW101" s="8"/>
      <c r="FX101" s="8"/>
      <c r="FY101" s="8"/>
      <c r="FZ101" s="8"/>
      <c r="GA101" s="8"/>
      <c r="GB101" s="8"/>
    </row>
    <row r="102" spans="3:184" ht="12.95" customHeight="1">
      <c r="C102" s="541"/>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3"/>
      <c r="AC102" s="547"/>
      <c r="AD102" s="548"/>
      <c r="AE102" s="548"/>
      <c r="AF102" s="549"/>
      <c r="AG102" s="552"/>
      <c r="AH102" s="553"/>
      <c r="AI102" s="553"/>
      <c r="AJ102" s="553"/>
      <c r="AK102" s="553"/>
      <c r="AL102" s="557"/>
      <c r="AM102" s="558"/>
      <c r="AN102" s="558"/>
      <c r="AO102" s="558"/>
      <c r="AP102" s="558"/>
      <c r="AQ102" s="558"/>
      <c r="AR102" s="558"/>
      <c r="AS102" s="559"/>
      <c r="AT102" s="563"/>
      <c r="AU102" s="564"/>
      <c r="AV102" s="564"/>
      <c r="AW102" s="564"/>
      <c r="AX102" s="564"/>
      <c r="AY102" s="564"/>
      <c r="AZ102" s="564"/>
      <c r="BA102" s="564"/>
      <c r="BB102" s="565"/>
      <c r="BC102" s="345"/>
      <c r="BD102" s="346"/>
      <c r="BE102" s="346"/>
      <c r="BF102" s="346"/>
      <c r="BG102" s="346"/>
      <c r="BH102" s="346"/>
      <c r="BI102" s="346"/>
      <c r="BJ102" s="347"/>
      <c r="BK102" s="569"/>
      <c r="BL102" s="570"/>
      <c r="BM102" s="570"/>
      <c r="BN102" s="570"/>
      <c r="BO102" s="570"/>
      <c r="BP102" s="570"/>
      <c r="BQ102" s="570"/>
      <c r="BR102" s="570"/>
      <c r="BS102" s="571"/>
      <c r="BT102" s="575"/>
      <c r="BU102" s="576"/>
      <c r="BV102" s="576"/>
      <c r="BW102" s="576"/>
      <c r="BX102" s="576"/>
      <c r="BY102" s="576"/>
      <c r="BZ102" s="576"/>
      <c r="CA102" s="576"/>
      <c r="CB102" s="577"/>
      <c r="CC102" s="368"/>
      <c r="CD102" s="369"/>
      <c r="CE102" s="369"/>
      <c r="CF102" s="369"/>
      <c r="CG102" s="369"/>
      <c r="CH102" s="369"/>
      <c r="CI102" s="369"/>
      <c r="CJ102" s="369"/>
      <c r="CK102" s="369"/>
      <c r="CL102" s="31"/>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8"/>
      <c r="DL102" s="8"/>
      <c r="DM102" s="8"/>
      <c r="DN102" s="8"/>
      <c r="EP102" s="8"/>
      <c r="EQ102" s="8"/>
      <c r="ER102" s="8"/>
      <c r="ES102" s="8"/>
      <c r="ET102" s="8"/>
      <c r="EU102" s="8"/>
      <c r="EV102" s="8"/>
      <c r="EW102" s="8"/>
      <c r="EX102" s="8"/>
      <c r="EY102" s="8"/>
      <c r="EZ102" s="8"/>
      <c r="FA102" s="8"/>
      <c r="FB102" s="8"/>
      <c r="FC102" s="8"/>
      <c r="FD102" s="8"/>
      <c r="FE102" s="8"/>
      <c r="FF102" s="8"/>
      <c r="FG102" s="33"/>
      <c r="FH102" s="33"/>
      <c r="FI102" s="33"/>
      <c r="FJ102" s="33"/>
      <c r="FK102" s="33"/>
      <c r="FL102" s="33"/>
      <c r="FM102" s="33"/>
      <c r="FN102" s="33"/>
      <c r="FO102" s="33"/>
      <c r="FP102" s="33"/>
      <c r="FQ102" s="8"/>
      <c r="FR102" s="8"/>
      <c r="FS102" s="8"/>
      <c r="FT102" s="8"/>
      <c r="FU102" s="8"/>
      <c r="FV102" s="8"/>
      <c r="FW102" s="8"/>
      <c r="FX102" s="8"/>
      <c r="FY102" s="8"/>
      <c r="FZ102" s="8"/>
      <c r="GA102" s="8"/>
      <c r="GB102" s="8"/>
    </row>
    <row r="103" spans="3:184" ht="12.95" customHeight="1">
      <c r="C103" s="578" t="str">
        <f t="shared" ref="C103" si="53">IF($C43="","",C43)</f>
        <v/>
      </c>
      <c r="D103" s="579"/>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80"/>
      <c r="AC103" s="581" t="str">
        <f t="shared" ref="AC103" si="54">IF(AC43="","",AC43)</f>
        <v/>
      </c>
      <c r="AD103" s="582"/>
      <c r="AE103" s="582"/>
      <c r="AF103" s="583"/>
      <c r="AG103" s="584" t="str">
        <f t="shared" ref="AG103" si="55">IF(AG43="","",AG43)</f>
        <v/>
      </c>
      <c r="AH103" s="585"/>
      <c r="AI103" s="585"/>
      <c r="AJ103" s="585"/>
      <c r="AK103" s="585"/>
      <c r="AL103" s="557" t="str">
        <f t="shared" ref="AL103" si="56">IF(AL43="","",AL43)</f>
        <v/>
      </c>
      <c r="AM103" s="558"/>
      <c r="AN103" s="558"/>
      <c r="AO103" s="558"/>
      <c r="AP103" s="558"/>
      <c r="AQ103" s="558"/>
      <c r="AR103" s="558"/>
      <c r="AS103" s="559"/>
      <c r="AT103" s="563" t="str">
        <f t="shared" si="40"/>
        <v/>
      </c>
      <c r="AU103" s="564"/>
      <c r="AV103" s="564"/>
      <c r="AW103" s="564"/>
      <c r="AX103" s="564"/>
      <c r="AY103" s="564"/>
      <c r="AZ103" s="564"/>
      <c r="BA103" s="564"/>
      <c r="BB103" s="565"/>
      <c r="BC103" s="345" t="str">
        <f t="shared" ref="BC103" si="57">IF(BC43="","",BC43)</f>
        <v/>
      </c>
      <c r="BD103" s="346"/>
      <c r="BE103" s="346"/>
      <c r="BF103" s="346"/>
      <c r="BG103" s="346"/>
      <c r="BH103" s="346"/>
      <c r="BI103" s="346"/>
      <c r="BJ103" s="347"/>
      <c r="BK103" s="586" t="str">
        <f t="shared" ref="BK103" si="58">IF(BK43="","",BK43)</f>
        <v/>
      </c>
      <c r="BL103" s="587"/>
      <c r="BM103" s="587"/>
      <c r="BN103" s="587"/>
      <c r="BO103" s="587"/>
      <c r="BP103" s="587"/>
      <c r="BQ103" s="587"/>
      <c r="BR103" s="587"/>
      <c r="BS103" s="588"/>
      <c r="BT103" s="575" t="str">
        <f t="shared" ref="BT103" si="59">IF(BT43="","",BT43)</f>
        <v/>
      </c>
      <c r="BU103" s="576"/>
      <c r="BV103" s="576"/>
      <c r="BW103" s="576"/>
      <c r="BX103" s="576"/>
      <c r="BY103" s="576"/>
      <c r="BZ103" s="576"/>
      <c r="CA103" s="576"/>
      <c r="CB103" s="577"/>
      <c r="CC103" s="366" t="str">
        <f t="shared" ref="CC103" si="60">IF(CC43="","",CC43)</f>
        <v/>
      </c>
      <c r="CD103" s="367"/>
      <c r="CE103" s="367"/>
      <c r="CF103" s="367"/>
      <c r="CG103" s="367"/>
      <c r="CH103" s="367"/>
      <c r="CI103" s="367"/>
      <c r="CJ103" s="367"/>
      <c r="CK103" s="367"/>
      <c r="CL103" s="31"/>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8"/>
      <c r="DL103" s="8"/>
      <c r="DM103" s="8"/>
      <c r="DN103" s="8"/>
      <c r="EP103" s="8"/>
      <c r="EQ103" s="8"/>
      <c r="ER103" s="8"/>
      <c r="ES103" s="8"/>
      <c r="ET103" s="8"/>
      <c r="EU103" s="8"/>
      <c r="EV103" s="8"/>
      <c r="EW103" s="8"/>
      <c r="EX103" s="8"/>
      <c r="EY103" s="8"/>
      <c r="EZ103" s="8"/>
      <c r="FA103" s="8"/>
      <c r="FB103" s="8"/>
      <c r="FC103" s="8"/>
      <c r="FD103" s="8"/>
      <c r="FE103" s="8"/>
      <c r="FF103" s="8"/>
      <c r="FG103" s="33"/>
      <c r="FH103" s="33"/>
      <c r="FI103" s="33"/>
      <c r="FJ103" s="33"/>
      <c r="FK103" s="33"/>
      <c r="FL103" s="33"/>
      <c r="FM103" s="33"/>
      <c r="FN103" s="33"/>
      <c r="FO103" s="33"/>
      <c r="FP103" s="33"/>
      <c r="FQ103" s="8"/>
      <c r="FR103" s="8"/>
      <c r="FS103" s="8"/>
      <c r="FT103" s="8"/>
      <c r="FU103" s="8"/>
      <c r="FV103" s="8"/>
      <c r="FW103" s="8"/>
      <c r="FX103" s="8"/>
      <c r="FY103" s="8"/>
      <c r="FZ103" s="8"/>
      <c r="GA103" s="8"/>
      <c r="GB103" s="8"/>
    </row>
    <row r="104" spans="3:184" ht="12.95" customHeight="1">
      <c r="C104" s="541"/>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3"/>
      <c r="AC104" s="547"/>
      <c r="AD104" s="548"/>
      <c r="AE104" s="548"/>
      <c r="AF104" s="549"/>
      <c r="AG104" s="552"/>
      <c r="AH104" s="553"/>
      <c r="AI104" s="553"/>
      <c r="AJ104" s="553"/>
      <c r="AK104" s="553"/>
      <c r="AL104" s="557"/>
      <c r="AM104" s="558"/>
      <c r="AN104" s="558"/>
      <c r="AO104" s="558"/>
      <c r="AP104" s="558"/>
      <c r="AQ104" s="558"/>
      <c r="AR104" s="558"/>
      <c r="AS104" s="559"/>
      <c r="AT104" s="563"/>
      <c r="AU104" s="564"/>
      <c r="AV104" s="564"/>
      <c r="AW104" s="564"/>
      <c r="AX104" s="564"/>
      <c r="AY104" s="564"/>
      <c r="AZ104" s="564"/>
      <c r="BA104" s="564"/>
      <c r="BB104" s="565"/>
      <c r="BC104" s="345"/>
      <c r="BD104" s="346"/>
      <c r="BE104" s="346"/>
      <c r="BF104" s="346"/>
      <c r="BG104" s="346"/>
      <c r="BH104" s="346"/>
      <c r="BI104" s="346"/>
      <c r="BJ104" s="347"/>
      <c r="BK104" s="569"/>
      <c r="BL104" s="570"/>
      <c r="BM104" s="570"/>
      <c r="BN104" s="570"/>
      <c r="BO104" s="570"/>
      <c r="BP104" s="570"/>
      <c r="BQ104" s="570"/>
      <c r="BR104" s="570"/>
      <c r="BS104" s="571"/>
      <c r="BT104" s="575"/>
      <c r="BU104" s="576"/>
      <c r="BV104" s="576"/>
      <c r="BW104" s="576"/>
      <c r="BX104" s="576"/>
      <c r="BY104" s="576"/>
      <c r="BZ104" s="576"/>
      <c r="CA104" s="576"/>
      <c r="CB104" s="577"/>
      <c r="CC104" s="368"/>
      <c r="CD104" s="369"/>
      <c r="CE104" s="369"/>
      <c r="CF104" s="369"/>
      <c r="CG104" s="369"/>
      <c r="CH104" s="369"/>
      <c r="CI104" s="369"/>
      <c r="CJ104" s="369"/>
      <c r="CK104" s="369"/>
      <c r="CL104" s="31"/>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8"/>
      <c r="DL104" s="8"/>
      <c r="DM104" s="8"/>
      <c r="DN104" s="8"/>
      <c r="EP104" s="8"/>
      <c r="EQ104" s="8"/>
      <c r="ER104" s="8"/>
      <c r="ES104" s="8"/>
      <c r="ET104" s="8"/>
      <c r="EU104" s="8"/>
      <c r="EV104" s="8"/>
      <c r="EW104" s="8"/>
      <c r="EX104" s="8"/>
      <c r="EY104" s="8"/>
      <c r="EZ104" s="8"/>
      <c r="FA104" s="8"/>
      <c r="FB104" s="8"/>
      <c r="FC104" s="8"/>
      <c r="FD104" s="8"/>
      <c r="FE104" s="8"/>
      <c r="FF104" s="8"/>
      <c r="FG104" s="33"/>
      <c r="FH104" s="33"/>
      <c r="FI104" s="33"/>
      <c r="FJ104" s="33"/>
      <c r="FK104" s="33"/>
      <c r="FL104" s="33"/>
      <c r="FM104" s="33"/>
      <c r="FN104" s="33"/>
      <c r="FO104" s="33"/>
      <c r="FP104" s="33"/>
      <c r="FQ104" s="8"/>
      <c r="FR104" s="8"/>
      <c r="FS104" s="8"/>
      <c r="FT104" s="8"/>
      <c r="FU104" s="8"/>
      <c r="FV104" s="8"/>
      <c r="FW104" s="8"/>
      <c r="FX104" s="8"/>
      <c r="FY104" s="8"/>
      <c r="FZ104" s="8"/>
      <c r="GA104" s="8"/>
      <c r="GB104" s="8"/>
    </row>
    <row r="105" spans="3:184" ht="12.95" customHeight="1">
      <c r="C105" s="578" t="str">
        <f t="shared" ref="C105" si="61">IF($C45="","",C45)</f>
        <v/>
      </c>
      <c r="D105" s="579"/>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80"/>
      <c r="AC105" s="581" t="str">
        <f t="shared" ref="AC105" si="62">IF(AC45="","",AC45)</f>
        <v/>
      </c>
      <c r="AD105" s="582"/>
      <c r="AE105" s="582"/>
      <c r="AF105" s="583"/>
      <c r="AG105" s="584" t="str">
        <f t="shared" ref="AG105" si="63">IF(AG45="","",AG45)</f>
        <v/>
      </c>
      <c r="AH105" s="585"/>
      <c r="AI105" s="585"/>
      <c r="AJ105" s="585"/>
      <c r="AK105" s="595"/>
      <c r="AL105" s="557" t="str">
        <f t="shared" ref="AL105" si="64">IF(AL45="","",AL45)</f>
        <v/>
      </c>
      <c r="AM105" s="558"/>
      <c r="AN105" s="558"/>
      <c r="AO105" s="558"/>
      <c r="AP105" s="558"/>
      <c r="AQ105" s="558"/>
      <c r="AR105" s="558"/>
      <c r="AS105" s="559"/>
      <c r="AT105" s="563" t="str">
        <f t="shared" si="40"/>
        <v/>
      </c>
      <c r="AU105" s="564"/>
      <c r="AV105" s="564"/>
      <c r="AW105" s="564"/>
      <c r="AX105" s="564"/>
      <c r="AY105" s="564"/>
      <c r="AZ105" s="564"/>
      <c r="BA105" s="564"/>
      <c r="BB105" s="565"/>
      <c r="BC105" s="345" t="str">
        <f t="shared" ref="BC105" si="65">IF(BC45="","",BC45)</f>
        <v/>
      </c>
      <c r="BD105" s="346"/>
      <c r="BE105" s="346"/>
      <c r="BF105" s="346"/>
      <c r="BG105" s="346"/>
      <c r="BH105" s="346"/>
      <c r="BI105" s="346"/>
      <c r="BJ105" s="347"/>
      <c r="BK105" s="586" t="str">
        <f t="shared" ref="BK105" si="66">IF(BK45="","",BK45)</f>
        <v/>
      </c>
      <c r="BL105" s="587"/>
      <c r="BM105" s="587"/>
      <c r="BN105" s="587"/>
      <c r="BO105" s="587"/>
      <c r="BP105" s="587"/>
      <c r="BQ105" s="587"/>
      <c r="BR105" s="587"/>
      <c r="BS105" s="588"/>
      <c r="BT105" s="575" t="str">
        <f t="shared" ref="BT105" si="67">IF(BT45="","",BT45)</f>
        <v/>
      </c>
      <c r="BU105" s="576"/>
      <c r="BV105" s="576"/>
      <c r="BW105" s="576"/>
      <c r="BX105" s="576"/>
      <c r="BY105" s="576"/>
      <c r="BZ105" s="576"/>
      <c r="CA105" s="576"/>
      <c r="CB105" s="577"/>
      <c r="CC105" s="366" t="str">
        <f t="shared" ref="CC105" si="68">IF(CC45="","",CC45)</f>
        <v/>
      </c>
      <c r="CD105" s="367"/>
      <c r="CE105" s="367"/>
      <c r="CF105" s="367"/>
      <c r="CG105" s="367"/>
      <c r="CH105" s="367"/>
      <c r="CI105" s="367"/>
      <c r="CJ105" s="367"/>
      <c r="CK105" s="367"/>
      <c r="CL105" s="31"/>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8"/>
      <c r="DL105" s="8"/>
      <c r="DM105" s="8"/>
      <c r="DN105" s="8"/>
      <c r="EP105" s="8"/>
      <c r="EQ105" s="8"/>
      <c r="ER105" s="8"/>
      <c r="ES105" s="8"/>
      <c r="ET105" s="8"/>
      <c r="EU105" s="8"/>
      <c r="EV105" s="8"/>
      <c r="EW105" s="8"/>
      <c r="EX105" s="8"/>
      <c r="EY105" s="8"/>
      <c r="EZ105" s="8"/>
      <c r="FA105" s="8"/>
      <c r="FB105" s="8"/>
      <c r="FC105" s="8"/>
      <c r="FD105" s="8"/>
      <c r="FE105" s="8"/>
      <c r="FF105" s="8"/>
      <c r="FG105" s="33"/>
      <c r="FH105" s="33"/>
      <c r="FI105" s="33"/>
      <c r="FJ105" s="33"/>
      <c r="FK105" s="33"/>
      <c r="FL105" s="33"/>
      <c r="FM105" s="33"/>
      <c r="FN105" s="33"/>
      <c r="FO105" s="33"/>
      <c r="FP105" s="33"/>
      <c r="FQ105" s="8"/>
      <c r="FR105" s="8"/>
      <c r="FS105" s="8"/>
      <c r="FT105" s="8"/>
      <c r="FU105" s="8"/>
      <c r="FV105" s="8"/>
      <c r="FW105" s="8"/>
      <c r="FX105" s="8"/>
      <c r="FY105" s="8"/>
      <c r="FZ105" s="8"/>
      <c r="GA105" s="8"/>
      <c r="GB105" s="8"/>
    </row>
    <row r="106" spans="3:184" ht="12.95" customHeight="1" thickBot="1">
      <c r="C106" s="589"/>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1"/>
      <c r="AC106" s="592"/>
      <c r="AD106" s="593"/>
      <c r="AE106" s="593"/>
      <c r="AF106" s="594"/>
      <c r="AG106" s="596"/>
      <c r="AH106" s="597"/>
      <c r="AI106" s="597"/>
      <c r="AJ106" s="597"/>
      <c r="AK106" s="598"/>
      <c r="AL106" s="599"/>
      <c r="AM106" s="600"/>
      <c r="AN106" s="600"/>
      <c r="AO106" s="600"/>
      <c r="AP106" s="600"/>
      <c r="AQ106" s="600"/>
      <c r="AR106" s="600"/>
      <c r="AS106" s="601"/>
      <c r="AT106" s="602"/>
      <c r="AU106" s="603"/>
      <c r="AV106" s="603"/>
      <c r="AW106" s="603"/>
      <c r="AX106" s="603"/>
      <c r="AY106" s="603"/>
      <c r="AZ106" s="603"/>
      <c r="BA106" s="603"/>
      <c r="BB106" s="604"/>
      <c r="BC106" s="345"/>
      <c r="BD106" s="346"/>
      <c r="BE106" s="346"/>
      <c r="BF106" s="346"/>
      <c r="BG106" s="346"/>
      <c r="BH106" s="346"/>
      <c r="BI106" s="346"/>
      <c r="BJ106" s="347"/>
      <c r="BK106" s="605"/>
      <c r="BL106" s="606"/>
      <c r="BM106" s="606"/>
      <c r="BN106" s="606"/>
      <c r="BO106" s="606"/>
      <c r="BP106" s="606"/>
      <c r="BQ106" s="606"/>
      <c r="BR106" s="606"/>
      <c r="BS106" s="607"/>
      <c r="BT106" s="608"/>
      <c r="BU106" s="609"/>
      <c r="BV106" s="609"/>
      <c r="BW106" s="609"/>
      <c r="BX106" s="609"/>
      <c r="BY106" s="609"/>
      <c r="BZ106" s="609"/>
      <c r="CA106" s="609"/>
      <c r="CB106" s="610"/>
      <c r="CC106" s="368"/>
      <c r="CD106" s="369"/>
      <c r="CE106" s="369"/>
      <c r="CF106" s="369"/>
      <c r="CG106" s="369"/>
      <c r="CH106" s="369"/>
      <c r="CI106" s="369"/>
      <c r="CJ106" s="369"/>
      <c r="CK106" s="369"/>
      <c r="CL106" s="31"/>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8"/>
      <c r="DL106" s="8"/>
      <c r="DM106" s="8"/>
      <c r="DN106" s="8"/>
      <c r="EP106" s="8"/>
      <c r="EQ106" s="8"/>
      <c r="ER106" s="8"/>
      <c r="ES106" s="8"/>
      <c r="ET106" s="8"/>
      <c r="EU106" s="8"/>
      <c r="EV106" s="8"/>
      <c r="EW106" s="8"/>
      <c r="EX106" s="8"/>
      <c r="EY106" s="8"/>
      <c r="EZ106" s="8"/>
      <c r="FA106" s="8"/>
      <c r="FB106" s="8"/>
      <c r="FC106" s="8"/>
      <c r="FD106" s="8"/>
      <c r="FE106" s="8"/>
      <c r="FF106" s="8"/>
      <c r="FG106" s="33"/>
      <c r="FH106" s="33"/>
      <c r="FI106" s="33"/>
      <c r="FJ106" s="33"/>
      <c r="FK106" s="33"/>
      <c r="FL106" s="33"/>
      <c r="FM106" s="33"/>
      <c r="FN106" s="33"/>
      <c r="FO106" s="33"/>
      <c r="FP106" s="33"/>
      <c r="FQ106" s="8"/>
      <c r="FR106" s="8"/>
      <c r="FS106" s="8"/>
      <c r="FT106" s="8"/>
      <c r="FU106" s="8"/>
      <c r="FV106" s="8"/>
      <c r="FW106" s="8"/>
      <c r="FX106" s="8"/>
      <c r="FY106" s="8"/>
      <c r="FZ106" s="8"/>
      <c r="GA106" s="8"/>
      <c r="GB106" s="8"/>
    </row>
    <row r="107" spans="3:184" ht="12.95" customHeight="1" thickBot="1">
      <c r="AL107" s="214" t="str">
        <f>+$AL$47</f>
        <v>税抜小計</v>
      </c>
      <c r="AM107" s="215"/>
      <c r="AN107" s="215"/>
      <c r="AO107" s="215"/>
      <c r="AP107" s="215"/>
      <c r="AQ107" s="215"/>
      <c r="AR107" s="215"/>
      <c r="AS107" s="356"/>
      <c r="AT107" s="400" t="str">
        <f t="shared" si="40"/>
        <v/>
      </c>
      <c r="AU107" s="235"/>
      <c r="AV107" s="235"/>
      <c r="AW107" s="235"/>
      <c r="AX107" s="235"/>
      <c r="AY107" s="235"/>
      <c r="AZ107" s="235"/>
      <c r="BA107" s="235"/>
      <c r="BB107" s="236"/>
      <c r="BC107" s="402" t="str">
        <f>+$BC$47</f>
        <v>税抜小計</v>
      </c>
      <c r="BD107" s="403"/>
      <c r="BE107" s="403"/>
      <c r="BF107" s="403"/>
      <c r="BG107" s="403"/>
      <c r="BH107" s="403"/>
      <c r="BI107" s="403"/>
      <c r="BJ107" s="404"/>
      <c r="BK107" s="566" t="str">
        <f t="shared" ref="BK107" si="69">IF(BK47="","",BK47)</f>
        <v/>
      </c>
      <c r="BL107" s="567"/>
      <c r="BM107" s="567"/>
      <c r="BN107" s="567"/>
      <c r="BO107" s="567"/>
      <c r="BP107" s="567"/>
      <c r="BQ107" s="567"/>
      <c r="BR107" s="567"/>
      <c r="BS107" s="568"/>
      <c r="BT107" s="405">
        <f t="shared" ref="BT107" si="70">IF(BT47="","",BT47)</f>
        <v>0</v>
      </c>
      <c r="BU107" s="406"/>
      <c r="BV107" s="406"/>
      <c r="BW107" s="406"/>
      <c r="BX107" s="406"/>
      <c r="BY107" s="406"/>
      <c r="BZ107" s="406"/>
      <c r="CA107" s="406"/>
      <c r="CB107" s="407"/>
      <c r="CC107" s="408">
        <f t="shared" ref="CC107" si="71">IF(CC47="","",CC47)</f>
        <v>0</v>
      </c>
      <c r="CD107" s="409"/>
      <c r="CE107" s="409"/>
      <c r="CF107" s="409"/>
      <c r="CG107" s="409"/>
      <c r="CH107" s="409"/>
      <c r="CI107" s="409"/>
      <c r="CJ107" s="409"/>
      <c r="CK107" s="410"/>
      <c r="CL107" s="34"/>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8"/>
      <c r="DL107" s="8"/>
      <c r="DM107" s="8"/>
      <c r="DN107" s="8"/>
      <c r="EP107" s="8"/>
      <c r="EQ107" s="8"/>
      <c r="ER107" s="8"/>
      <c r="ES107" s="8"/>
      <c r="ET107" s="8"/>
      <c r="EU107" s="8"/>
      <c r="EV107" s="8"/>
      <c r="EW107" s="8"/>
      <c r="EX107" s="8"/>
      <c r="EY107" s="8"/>
      <c r="EZ107" s="8"/>
      <c r="FA107" s="8"/>
      <c r="FB107" s="8"/>
      <c r="FC107" s="8"/>
      <c r="FD107" s="8"/>
      <c r="FE107" s="8"/>
      <c r="FF107" s="8"/>
      <c r="FG107" s="33"/>
      <c r="FH107" s="33"/>
      <c r="FI107" s="33"/>
      <c r="FJ107" s="33"/>
      <c r="FK107" s="33"/>
      <c r="FL107" s="33"/>
      <c r="FM107" s="33"/>
      <c r="FN107" s="33"/>
      <c r="FO107" s="33"/>
      <c r="FP107" s="33"/>
      <c r="FQ107" s="8"/>
      <c r="FR107" s="8"/>
      <c r="FS107" s="8"/>
      <c r="FT107" s="8"/>
      <c r="FU107" s="8"/>
      <c r="FV107" s="8"/>
      <c r="FW107" s="8"/>
      <c r="FX107" s="8"/>
      <c r="FY107" s="8"/>
      <c r="FZ107" s="8"/>
      <c r="GA107" s="8"/>
      <c r="GB107" s="8"/>
    </row>
    <row r="108" spans="3:184" ht="12.95" customHeight="1" thickBot="1">
      <c r="C108" s="20"/>
      <c r="D108" s="20"/>
      <c r="E108" s="20"/>
      <c r="F108" s="20"/>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L108" s="217"/>
      <c r="AM108" s="218"/>
      <c r="AN108" s="218"/>
      <c r="AO108" s="218"/>
      <c r="AP108" s="218"/>
      <c r="AQ108" s="218"/>
      <c r="AR108" s="218"/>
      <c r="AS108" s="357"/>
      <c r="AT108" s="401"/>
      <c r="AU108" s="238"/>
      <c r="AV108" s="238"/>
      <c r="AW108" s="238"/>
      <c r="AX108" s="238"/>
      <c r="AY108" s="238"/>
      <c r="AZ108" s="238"/>
      <c r="BA108" s="238"/>
      <c r="BB108" s="239"/>
      <c r="BC108" s="402"/>
      <c r="BD108" s="403"/>
      <c r="BE108" s="403"/>
      <c r="BF108" s="403"/>
      <c r="BG108" s="403"/>
      <c r="BH108" s="403"/>
      <c r="BI108" s="403"/>
      <c r="BJ108" s="404"/>
      <c r="BK108" s="605"/>
      <c r="BL108" s="606"/>
      <c r="BM108" s="606"/>
      <c r="BN108" s="606"/>
      <c r="BO108" s="606"/>
      <c r="BP108" s="606"/>
      <c r="BQ108" s="606"/>
      <c r="BR108" s="606"/>
      <c r="BS108" s="607"/>
      <c r="BT108" s="405"/>
      <c r="BU108" s="406"/>
      <c r="BV108" s="406"/>
      <c r="BW108" s="406"/>
      <c r="BX108" s="406"/>
      <c r="BY108" s="406"/>
      <c r="BZ108" s="406"/>
      <c r="CA108" s="406"/>
      <c r="CB108" s="407"/>
      <c r="CC108" s="411"/>
      <c r="CD108" s="412"/>
      <c r="CE108" s="412"/>
      <c r="CF108" s="412"/>
      <c r="CG108" s="412"/>
      <c r="CH108" s="412"/>
      <c r="CI108" s="412"/>
      <c r="CJ108" s="412"/>
      <c r="CK108" s="413"/>
      <c r="CL108" s="34"/>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8"/>
      <c r="DL108" s="8"/>
      <c r="DM108" s="8"/>
      <c r="DN108" s="8"/>
      <c r="EP108" s="8"/>
      <c r="EQ108" s="8"/>
      <c r="ER108" s="8"/>
      <c r="ES108" s="8"/>
      <c r="ET108" s="8"/>
      <c r="EU108" s="8"/>
      <c r="EV108" s="8"/>
      <c r="EW108" s="8"/>
      <c r="EX108" s="8"/>
      <c r="EY108" s="8"/>
      <c r="EZ108" s="8"/>
      <c r="FA108" s="8"/>
      <c r="FB108" s="8"/>
      <c r="FC108" s="8"/>
      <c r="FD108" s="8"/>
      <c r="FE108" s="8"/>
      <c r="FF108" s="8"/>
      <c r="FG108" s="33"/>
      <c r="FH108" s="33"/>
      <c r="FI108" s="33"/>
      <c r="FJ108" s="33"/>
      <c r="FK108" s="33"/>
      <c r="FL108" s="33"/>
      <c r="FM108" s="33"/>
      <c r="FN108" s="33"/>
      <c r="FO108" s="33"/>
      <c r="FP108" s="33"/>
      <c r="FQ108" s="8"/>
      <c r="FR108" s="8"/>
      <c r="FS108" s="8"/>
      <c r="FT108" s="8"/>
      <c r="FU108" s="8"/>
      <c r="FV108" s="8"/>
      <c r="FW108" s="8"/>
      <c r="FX108" s="8"/>
      <c r="FY108" s="8"/>
      <c r="FZ108" s="8"/>
      <c r="GA108" s="8"/>
      <c r="GB108" s="8"/>
    </row>
    <row r="109" spans="3:184" ht="12.95" customHeight="1" thickBot="1">
      <c r="C109" s="20"/>
      <c r="D109" s="20"/>
      <c r="E109" s="20"/>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245" t="str">
        <f>+$AL$49</f>
        <v>消費税等10%</v>
      </c>
      <c r="AM109" s="234"/>
      <c r="AN109" s="234"/>
      <c r="AO109" s="234"/>
      <c r="AP109" s="234"/>
      <c r="AQ109" s="234"/>
      <c r="AR109" s="234"/>
      <c r="AS109" s="354"/>
      <c r="AT109" s="400" t="str">
        <f t="shared" si="40"/>
        <v/>
      </c>
      <c r="AU109" s="235"/>
      <c r="AV109" s="235"/>
      <c r="AW109" s="235"/>
      <c r="AX109" s="235"/>
      <c r="AY109" s="235"/>
      <c r="AZ109" s="235"/>
      <c r="BA109" s="235"/>
      <c r="BB109" s="236"/>
      <c r="BC109" s="314" t="str">
        <f>+$BC$49</f>
        <v>消費税等10%</v>
      </c>
      <c r="BD109" s="315"/>
      <c r="BE109" s="315"/>
      <c r="BF109" s="315"/>
      <c r="BG109" s="315"/>
      <c r="BH109" s="315"/>
      <c r="BI109" s="315"/>
      <c r="BJ109" s="316"/>
      <c r="BK109" s="566" t="str">
        <f t="shared" ref="BK109" si="72">IF(BK49="","",BK49)</f>
        <v/>
      </c>
      <c r="BL109" s="567"/>
      <c r="BM109" s="567"/>
      <c r="BN109" s="567"/>
      <c r="BO109" s="567"/>
      <c r="BP109" s="567"/>
      <c r="BQ109" s="567"/>
      <c r="BR109" s="567"/>
      <c r="BS109" s="568"/>
      <c r="BT109" s="405" t="str">
        <f t="shared" ref="BT109" si="73">IF(BT49="","",BT49)</f>
        <v/>
      </c>
      <c r="BU109" s="406"/>
      <c r="BV109" s="406"/>
      <c r="BW109" s="406"/>
      <c r="BX109" s="406"/>
      <c r="BY109" s="406"/>
      <c r="BZ109" s="406"/>
      <c r="CA109" s="406"/>
      <c r="CB109" s="407"/>
      <c r="CC109" s="400" t="str">
        <f t="shared" ref="CC109" si="74">IF(CC49="","",CC49)</f>
        <v/>
      </c>
      <c r="CD109" s="235"/>
      <c r="CE109" s="235"/>
      <c r="CF109" s="235"/>
      <c r="CG109" s="235"/>
      <c r="CH109" s="235"/>
      <c r="CI109" s="235"/>
      <c r="CJ109" s="235"/>
      <c r="CK109" s="235"/>
      <c r="CL109" s="34"/>
      <c r="CM109" s="8"/>
      <c r="CN109" s="58"/>
      <c r="CO109" s="42"/>
      <c r="CP109" s="42"/>
      <c r="CQ109" s="42"/>
      <c r="CR109" s="42"/>
      <c r="CS109" s="42"/>
      <c r="CT109" s="42"/>
      <c r="CU109" s="42"/>
      <c r="CV109" s="42"/>
      <c r="CW109" s="42"/>
      <c r="CX109" s="42"/>
      <c r="CY109" s="42"/>
      <c r="CZ109" s="42"/>
      <c r="DA109" s="42"/>
      <c r="DB109" s="8"/>
      <c r="DC109" s="8"/>
      <c r="DD109" s="8"/>
      <c r="DE109" s="8"/>
      <c r="DF109" s="8"/>
      <c r="DG109" s="8"/>
      <c r="DH109" s="8"/>
      <c r="DI109" s="8"/>
      <c r="DJ109" s="8"/>
      <c r="DK109" s="8"/>
      <c r="DL109" s="8"/>
      <c r="DM109" s="8"/>
      <c r="DN109" s="8"/>
      <c r="EP109" s="8"/>
      <c r="EQ109" s="8"/>
      <c r="ER109" s="8"/>
      <c r="ES109" s="8"/>
      <c r="ET109" s="8"/>
      <c r="EU109" s="8"/>
      <c r="EV109" s="8"/>
      <c r="EW109" s="8"/>
      <c r="EX109" s="8"/>
      <c r="EY109" s="8"/>
      <c r="EZ109" s="8"/>
      <c r="FA109" s="8"/>
      <c r="FB109" s="8"/>
      <c r="FC109" s="8"/>
      <c r="FD109" s="8"/>
      <c r="FE109" s="8"/>
      <c r="FF109" s="8"/>
      <c r="FG109" s="33"/>
      <c r="FH109" s="33"/>
      <c r="FI109" s="33"/>
      <c r="FJ109" s="33"/>
      <c r="FK109" s="33"/>
      <c r="FL109" s="33"/>
      <c r="FM109" s="33"/>
      <c r="FN109" s="33"/>
      <c r="FO109" s="33"/>
      <c r="FP109" s="33"/>
      <c r="FQ109" s="8"/>
      <c r="FR109" s="8"/>
      <c r="FS109" s="8"/>
      <c r="FT109" s="8"/>
      <c r="FU109" s="8"/>
      <c r="FV109" s="8"/>
      <c r="FW109" s="8"/>
      <c r="FX109" s="8"/>
      <c r="FY109" s="8"/>
      <c r="FZ109" s="8"/>
      <c r="GA109" s="8"/>
      <c r="GB109" s="8"/>
    </row>
    <row r="110" spans="3:184" ht="12.95" customHeight="1" thickBot="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242"/>
      <c r="AM110" s="195"/>
      <c r="AN110" s="195"/>
      <c r="AO110" s="195"/>
      <c r="AP110" s="195"/>
      <c r="AQ110" s="195"/>
      <c r="AR110" s="195"/>
      <c r="AS110" s="355"/>
      <c r="AT110" s="401"/>
      <c r="AU110" s="238"/>
      <c r="AV110" s="238"/>
      <c r="AW110" s="238"/>
      <c r="AX110" s="238"/>
      <c r="AY110" s="238"/>
      <c r="AZ110" s="238"/>
      <c r="BA110" s="238"/>
      <c r="BB110" s="239"/>
      <c r="BC110" s="314"/>
      <c r="BD110" s="315"/>
      <c r="BE110" s="315"/>
      <c r="BF110" s="315"/>
      <c r="BG110" s="315"/>
      <c r="BH110" s="315"/>
      <c r="BI110" s="315"/>
      <c r="BJ110" s="316"/>
      <c r="BK110" s="605"/>
      <c r="BL110" s="606"/>
      <c r="BM110" s="606"/>
      <c r="BN110" s="606"/>
      <c r="BO110" s="606"/>
      <c r="BP110" s="606"/>
      <c r="BQ110" s="606"/>
      <c r="BR110" s="606"/>
      <c r="BS110" s="607"/>
      <c r="BT110" s="405"/>
      <c r="BU110" s="406"/>
      <c r="BV110" s="406"/>
      <c r="BW110" s="406"/>
      <c r="BX110" s="406"/>
      <c r="BY110" s="406"/>
      <c r="BZ110" s="406"/>
      <c r="CA110" s="406"/>
      <c r="CB110" s="407"/>
      <c r="CC110" s="401"/>
      <c r="CD110" s="238"/>
      <c r="CE110" s="238"/>
      <c r="CF110" s="238"/>
      <c r="CG110" s="238"/>
      <c r="CH110" s="238"/>
      <c r="CI110" s="238"/>
      <c r="CJ110" s="238"/>
      <c r="CK110" s="238"/>
      <c r="CL110" s="34"/>
      <c r="CM110" s="8"/>
      <c r="CN110" s="42"/>
      <c r="CO110" s="42"/>
      <c r="CP110" s="42"/>
      <c r="CQ110" s="42"/>
      <c r="CR110" s="42"/>
      <c r="CS110" s="42"/>
      <c r="CT110" s="42"/>
      <c r="CU110" s="42"/>
      <c r="CV110" s="42"/>
      <c r="CW110" s="42"/>
      <c r="CX110" s="42"/>
      <c r="CY110" s="42"/>
      <c r="CZ110" s="42"/>
      <c r="DA110" s="42"/>
      <c r="DB110" s="8"/>
      <c r="DC110" s="8"/>
      <c r="DD110" s="8"/>
      <c r="DE110" s="8"/>
      <c r="DF110" s="8"/>
      <c r="DG110" s="8"/>
      <c r="DH110" s="8"/>
      <c r="DI110" s="8"/>
      <c r="DJ110" s="8"/>
      <c r="DK110" s="8"/>
      <c r="DL110" s="8"/>
      <c r="DM110" s="8"/>
      <c r="DN110" s="8"/>
      <c r="EP110" s="8"/>
      <c r="EQ110" s="8"/>
      <c r="ER110" s="8"/>
      <c r="ES110" s="8"/>
      <c r="ET110" s="8"/>
      <c r="EU110" s="8"/>
      <c r="EV110" s="8"/>
      <c r="EW110" s="8"/>
      <c r="EX110" s="8"/>
      <c r="EY110" s="8"/>
      <c r="EZ110" s="8"/>
      <c r="FA110" s="8"/>
      <c r="FB110" s="8"/>
      <c r="FC110" s="8"/>
      <c r="FD110" s="8"/>
      <c r="FE110" s="8"/>
      <c r="FF110" s="8"/>
      <c r="FG110" s="33"/>
      <c r="FH110" s="33"/>
      <c r="FI110" s="33"/>
      <c r="FJ110" s="33"/>
      <c r="FK110" s="33"/>
      <c r="FL110" s="33"/>
      <c r="FM110" s="33"/>
      <c r="FN110" s="33"/>
      <c r="FO110" s="33"/>
      <c r="FP110" s="33"/>
      <c r="FQ110" s="8"/>
      <c r="FR110" s="8"/>
      <c r="FS110" s="8"/>
      <c r="FT110" s="8"/>
      <c r="FU110" s="8"/>
      <c r="FV110" s="8"/>
      <c r="FW110" s="8"/>
      <c r="FX110" s="8"/>
      <c r="FY110" s="8"/>
      <c r="FZ110" s="8"/>
      <c r="GA110" s="8"/>
      <c r="GB110" s="8"/>
    </row>
    <row r="111" spans="3:184" ht="12.95" customHeight="1" thickBot="1">
      <c r="C111" s="11"/>
      <c r="D111" s="11"/>
      <c r="E111" s="11"/>
      <c r="F111" s="11"/>
      <c r="G111" s="15"/>
      <c r="H111" s="15"/>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245" t="str">
        <f>+$AL$51</f>
        <v>税込合計</v>
      </c>
      <c r="AM111" s="234"/>
      <c r="AN111" s="234"/>
      <c r="AO111" s="234"/>
      <c r="AP111" s="234"/>
      <c r="AQ111" s="234"/>
      <c r="AR111" s="234"/>
      <c r="AS111" s="354"/>
      <c r="AT111" s="400" t="str">
        <f t="shared" si="40"/>
        <v/>
      </c>
      <c r="AU111" s="235"/>
      <c r="AV111" s="235"/>
      <c r="AW111" s="235"/>
      <c r="AX111" s="235"/>
      <c r="AY111" s="235"/>
      <c r="AZ111" s="235"/>
      <c r="BA111" s="235"/>
      <c r="BB111" s="236"/>
      <c r="BC111" s="314" t="str">
        <f>+$BC$51</f>
        <v>税込合計（Ａ）</v>
      </c>
      <c r="BD111" s="315"/>
      <c r="BE111" s="315"/>
      <c r="BF111" s="315"/>
      <c r="BG111" s="315"/>
      <c r="BH111" s="315"/>
      <c r="BI111" s="315"/>
      <c r="BJ111" s="316"/>
      <c r="BK111" s="566" t="str">
        <f t="shared" ref="BK111" si="75">IF(BK51="","",BK51)</f>
        <v/>
      </c>
      <c r="BL111" s="567"/>
      <c r="BM111" s="567"/>
      <c r="BN111" s="567"/>
      <c r="BO111" s="567"/>
      <c r="BP111" s="567"/>
      <c r="BQ111" s="567"/>
      <c r="BR111" s="567"/>
      <c r="BS111" s="568"/>
      <c r="BT111" s="405" t="str">
        <f t="shared" ref="BT111" si="76">IF(BT51="","",BT51)</f>
        <v/>
      </c>
      <c r="BU111" s="406"/>
      <c r="BV111" s="406"/>
      <c r="BW111" s="406"/>
      <c r="BX111" s="406"/>
      <c r="BY111" s="406"/>
      <c r="BZ111" s="406"/>
      <c r="CA111" s="406"/>
      <c r="CB111" s="407"/>
      <c r="CC111" s="400" t="str">
        <f t="shared" ref="CC111" si="77">IF(CC51="","",CC51)</f>
        <v/>
      </c>
      <c r="CD111" s="235"/>
      <c r="CE111" s="235"/>
      <c r="CF111" s="235"/>
      <c r="CG111" s="235"/>
      <c r="CH111" s="235"/>
      <c r="CI111" s="235"/>
      <c r="CJ111" s="235"/>
      <c r="CK111" s="235"/>
      <c r="CL111" s="34"/>
      <c r="CM111" s="8"/>
      <c r="CN111" s="42"/>
      <c r="CO111" s="42"/>
      <c r="CP111" s="42"/>
      <c r="CQ111" s="42"/>
      <c r="CR111" s="42"/>
      <c r="CS111" s="42"/>
      <c r="CT111" s="42"/>
      <c r="CU111" s="42"/>
      <c r="CV111" s="42"/>
      <c r="CW111" s="42"/>
      <c r="CX111" s="42"/>
      <c r="CY111" s="42"/>
      <c r="CZ111" s="42"/>
      <c r="DA111" s="42"/>
      <c r="DB111" s="8"/>
      <c r="DC111" s="42"/>
      <c r="DD111" s="43"/>
      <c r="DE111" s="43"/>
      <c r="DF111" s="43"/>
      <c r="DG111" s="43"/>
      <c r="DH111" s="43"/>
      <c r="DI111" s="43"/>
      <c r="DJ111" s="43"/>
      <c r="DK111" s="43"/>
      <c r="DL111" s="8"/>
      <c r="DM111" s="8"/>
      <c r="DN111" s="8"/>
      <c r="EP111" s="8"/>
      <c r="EQ111" s="8"/>
      <c r="ER111" s="8"/>
      <c r="ES111" s="8"/>
      <c r="ET111" s="8"/>
      <c r="EU111" s="8"/>
      <c r="EV111" s="8"/>
      <c r="EW111" s="8"/>
      <c r="EX111" s="8"/>
      <c r="EY111" s="8"/>
      <c r="EZ111" s="8"/>
      <c r="FA111" s="8"/>
      <c r="FB111" s="8"/>
      <c r="FC111" s="8"/>
      <c r="FD111" s="8"/>
      <c r="FE111" s="8"/>
      <c r="FF111" s="8"/>
      <c r="FG111" s="33"/>
      <c r="FH111" s="33"/>
      <c r="FI111" s="33"/>
      <c r="FJ111" s="33"/>
      <c r="FK111" s="33"/>
      <c r="FL111" s="33"/>
      <c r="FM111" s="33"/>
      <c r="FN111" s="33"/>
      <c r="FO111" s="33"/>
      <c r="FP111" s="33"/>
      <c r="FQ111" s="8"/>
      <c r="FR111" s="8"/>
      <c r="FS111" s="8"/>
      <c r="FT111" s="8"/>
      <c r="FU111" s="8"/>
      <c r="FV111" s="8"/>
      <c r="FW111" s="8"/>
      <c r="FX111" s="8"/>
      <c r="FY111" s="8"/>
      <c r="FZ111" s="8"/>
      <c r="GA111" s="8"/>
      <c r="GB111" s="8"/>
    </row>
    <row r="112" spans="3:184" ht="12.95" customHeight="1" thickBot="1">
      <c r="C112" s="11"/>
      <c r="D112" s="11"/>
      <c r="E112" s="11"/>
      <c r="F112" s="11"/>
      <c r="G112" s="15"/>
      <c r="H112" s="15"/>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242"/>
      <c r="AM112" s="195"/>
      <c r="AN112" s="195"/>
      <c r="AO112" s="195"/>
      <c r="AP112" s="195"/>
      <c r="AQ112" s="195"/>
      <c r="AR112" s="195"/>
      <c r="AS112" s="355"/>
      <c r="AT112" s="401"/>
      <c r="AU112" s="238"/>
      <c r="AV112" s="238"/>
      <c r="AW112" s="238"/>
      <c r="AX112" s="238"/>
      <c r="AY112" s="238"/>
      <c r="AZ112" s="238"/>
      <c r="BA112" s="238"/>
      <c r="BB112" s="239"/>
      <c r="BC112" s="314"/>
      <c r="BD112" s="315"/>
      <c r="BE112" s="315"/>
      <c r="BF112" s="315"/>
      <c r="BG112" s="315"/>
      <c r="BH112" s="315"/>
      <c r="BI112" s="315"/>
      <c r="BJ112" s="316"/>
      <c r="BK112" s="605"/>
      <c r="BL112" s="606"/>
      <c r="BM112" s="606"/>
      <c r="BN112" s="606"/>
      <c r="BO112" s="606"/>
      <c r="BP112" s="606"/>
      <c r="BQ112" s="606"/>
      <c r="BR112" s="606"/>
      <c r="BS112" s="607"/>
      <c r="BT112" s="405"/>
      <c r="BU112" s="406"/>
      <c r="BV112" s="406"/>
      <c r="BW112" s="406"/>
      <c r="BX112" s="406"/>
      <c r="BY112" s="406"/>
      <c r="BZ112" s="406"/>
      <c r="CA112" s="406"/>
      <c r="CB112" s="407"/>
      <c r="CC112" s="401"/>
      <c r="CD112" s="238"/>
      <c r="CE112" s="238"/>
      <c r="CF112" s="238"/>
      <c r="CG112" s="238"/>
      <c r="CH112" s="238"/>
      <c r="CI112" s="238"/>
      <c r="CJ112" s="238"/>
      <c r="CK112" s="238"/>
      <c r="CL112" s="34"/>
      <c r="CM112" s="8"/>
      <c r="CN112" s="42"/>
      <c r="CO112" s="42"/>
      <c r="CP112" s="42"/>
      <c r="CQ112" s="42"/>
      <c r="CR112" s="42"/>
      <c r="CS112" s="42"/>
      <c r="CT112" s="42"/>
      <c r="CU112" s="42"/>
      <c r="CV112" s="42"/>
      <c r="CW112" s="42"/>
      <c r="CX112" s="42"/>
      <c r="CY112" s="42"/>
      <c r="CZ112" s="42"/>
      <c r="DA112" s="42"/>
      <c r="DB112" s="8"/>
      <c r="DC112" s="43"/>
      <c r="DD112" s="43"/>
      <c r="DE112" s="43"/>
      <c r="DF112" s="43"/>
      <c r="DG112" s="43"/>
      <c r="DH112" s="43"/>
      <c r="DI112" s="43"/>
      <c r="DJ112" s="43"/>
      <c r="DK112" s="43"/>
      <c r="DL112" s="8"/>
      <c r="DM112" s="8"/>
      <c r="DN112" s="8"/>
      <c r="EP112" s="8"/>
      <c r="EQ112" s="8"/>
      <c r="ER112" s="8"/>
      <c r="ES112" s="8"/>
      <c r="ET112" s="8"/>
      <c r="EU112" s="8"/>
      <c r="EV112" s="8"/>
      <c r="EW112" s="8"/>
      <c r="EX112" s="8"/>
      <c r="EY112" s="8"/>
      <c r="EZ112" s="8"/>
      <c r="FA112" s="8"/>
      <c r="FB112" s="8"/>
      <c r="FC112" s="8"/>
      <c r="FD112" s="8"/>
      <c r="FE112" s="8"/>
      <c r="FF112" s="8"/>
      <c r="FG112" s="33"/>
      <c r="FH112" s="33"/>
      <c r="FI112" s="33"/>
      <c r="FJ112" s="33"/>
      <c r="FK112" s="33"/>
      <c r="FL112" s="33"/>
      <c r="FM112" s="33"/>
      <c r="FN112" s="33"/>
      <c r="FO112" s="33"/>
      <c r="FP112" s="33"/>
      <c r="FQ112" s="8"/>
      <c r="FR112" s="8"/>
      <c r="FS112" s="8"/>
      <c r="FT112" s="8"/>
      <c r="FU112" s="8"/>
      <c r="FV112" s="8"/>
      <c r="FW112" s="8"/>
      <c r="FX112" s="8"/>
      <c r="FY112" s="8"/>
      <c r="FZ112" s="8"/>
      <c r="GA112" s="8"/>
      <c r="GB112" s="8"/>
    </row>
    <row r="113" spans="3:184" ht="12.95" customHeight="1">
      <c r="C113" s="11"/>
      <c r="D113" s="11"/>
      <c r="E113" s="11"/>
      <c r="F113" s="11"/>
      <c r="G113" s="15"/>
      <c r="H113" s="15"/>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BI113" s="416" t="s">
        <v>72</v>
      </c>
      <c r="BJ113" s="416"/>
      <c r="BK113" s="418" t="s">
        <v>73</v>
      </c>
      <c r="BL113" s="419"/>
      <c r="BM113" s="419"/>
      <c r="BN113" s="419"/>
      <c r="BO113" s="419"/>
      <c r="BP113" s="419"/>
      <c r="BQ113" s="419"/>
      <c r="BR113" s="419"/>
      <c r="BS113" s="419"/>
      <c r="BT113" s="419"/>
      <c r="BU113" s="419"/>
      <c r="BV113" s="419"/>
      <c r="BW113" s="419"/>
      <c r="BX113" s="419"/>
      <c r="BY113" s="419"/>
      <c r="BZ113" s="419"/>
      <c r="CA113" s="419"/>
      <c r="CB113" s="420"/>
      <c r="CC113" s="566" t="str">
        <f>IF($CC$53="","",$CC$53)</f>
        <v/>
      </c>
      <c r="CD113" s="567"/>
      <c r="CE113" s="567"/>
      <c r="CF113" s="567"/>
      <c r="CG113" s="567"/>
      <c r="CH113" s="567"/>
      <c r="CI113" s="567"/>
      <c r="CJ113" s="567"/>
      <c r="CK113" s="567"/>
      <c r="CL113" s="38"/>
      <c r="CM113" s="8"/>
      <c r="CN113" s="8"/>
      <c r="CO113" s="8"/>
      <c r="CP113" s="39"/>
      <c r="CQ113" s="39"/>
      <c r="CR113" s="39"/>
      <c r="CS113" s="39"/>
      <c r="CT113" s="39"/>
      <c r="CU113" s="39"/>
      <c r="CV113" s="39"/>
      <c r="CW113" s="39"/>
      <c r="CX113" s="39"/>
      <c r="CY113" s="39"/>
      <c r="CZ113" s="39"/>
      <c r="DA113" s="8"/>
      <c r="DB113" s="8"/>
      <c r="DC113" s="59"/>
      <c r="DD113" s="60"/>
      <c r="DE113" s="60"/>
      <c r="DF113" s="60"/>
      <c r="DG113" s="60"/>
      <c r="DH113" s="60"/>
      <c r="DI113" s="60"/>
      <c r="DJ113" s="60"/>
      <c r="DK113" s="60"/>
      <c r="DL113" s="8"/>
      <c r="DM113" s="8"/>
      <c r="DN113" s="8"/>
      <c r="EP113" s="8"/>
      <c r="EQ113" s="8"/>
      <c r="ER113" s="8"/>
      <c r="ES113" s="8"/>
      <c r="ET113" s="8"/>
      <c r="EU113" s="8"/>
      <c r="EV113" s="8"/>
      <c r="EW113" s="8"/>
      <c r="EX113" s="8"/>
      <c r="EY113" s="8"/>
      <c r="EZ113" s="8"/>
      <c r="FA113" s="8"/>
      <c r="FB113" s="8"/>
      <c r="FC113" s="8"/>
      <c r="FD113" s="8"/>
      <c r="FE113" s="8"/>
      <c r="FF113" s="8"/>
      <c r="FG113" s="40"/>
      <c r="FH113" s="40"/>
      <c r="FI113" s="40"/>
      <c r="FJ113" s="40"/>
      <c r="FK113" s="40"/>
      <c r="FL113" s="40"/>
      <c r="FM113" s="40"/>
      <c r="FN113" s="40"/>
      <c r="FO113" s="40"/>
      <c r="FP113" s="40"/>
      <c r="FQ113" s="8"/>
      <c r="FR113" s="8"/>
      <c r="FS113" s="8"/>
      <c r="FT113" s="8"/>
      <c r="FU113" s="8"/>
      <c r="FV113" s="8"/>
      <c r="FW113" s="8"/>
      <c r="FX113" s="8"/>
      <c r="FY113" s="8"/>
      <c r="FZ113" s="8"/>
      <c r="GA113" s="8"/>
      <c r="GB113" s="8"/>
    </row>
    <row r="114" spans="3:184" ht="12.95" customHeight="1">
      <c r="C114" s="11"/>
      <c r="D114" s="11"/>
      <c r="E114" s="11"/>
      <c r="F114" s="11"/>
      <c r="G114" s="15"/>
      <c r="H114" s="15"/>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447" t="str">
        <f>IF(AL54="","",AL54)</f>
        <v/>
      </c>
      <c r="AM114" s="447"/>
      <c r="AN114" s="447"/>
      <c r="AO114" s="447"/>
      <c r="AP114" s="447"/>
      <c r="AQ114" s="447"/>
      <c r="AR114" s="447"/>
      <c r="AS114" s="447"/>
      <c r="AT114" s="447"/>
      <c r="AU114" s="447"/>
      <c r="AV114" s="447"/>
      <c r="AW114" s="447"/>
      <c r="AX114" s="447"/>
      <c r="AY114" s="447"/>
      <c r="AZ114" s="447"/>
      <c r="BA114" s="447"/>
      <c r="BB114" s="447"/>
      <c r="BC114" s="447"/>
      <c r="BD114" s="447"/>
      <c r="BE114" s="447"/>
      <c r="BI114" s="416"/>
      <c r="BJ114" s="416"/>
      <c r="BK114" s="421"/>
      <c r="BL114" s="422"/>
      <c r="BM114" s="422"/>
      <c r="BN114" s="422"/>
      <c r="BO114" s="422"/>
      <c r="BP114" s="422"/>
      <c r="BQ114" s="422"/>
      <c r="BR114" s="422"/>
      <c r="BS114" s="422"/>
      <c r="BT114" s="422"/>
      <c r="BU114" s="422"/>
      <c r="BV114" s="422"/>
      <c r="BW114" s="422"/>
      <c r="BX114" s="422"/>
      <c r="BY114" s="422"/>
      <c r="BZ114" s="422"/>
      <c r="CA114" s="422"/>
      <c r="CB114" s="423"/>
      <c r="CC114" s="611"/>
      <c r="CD114" s="612"/>
      <c r="CE114" s="612"/>
      <c r="CF114" s="612"/>
      <c r="CG114" s="612"/>
      <c r="CH114" s="612"/>
      <c r="CI114" s="612"/>
      <c r="CJ114" s="612"/>
      <c r="CK114" s="612"/>
      <c r="CL114" s="38"/>
      <c r="CM114" s="8"/>
      <c r="CN114" s="8"/>
      <c r="CO114" s="8"/>
      <c r="CP114" s="39"/>
      <c r="CQ114" s="39"/>
      <c r="CR114" s="39"/>
      <c r="CS114" s="39"/>
      <c r="CT114" s="39"/>
      <c r="CU114" s="39"/>
      <c r="CV114" s="39"/>
      <c r="CW114" s="39"/>
      <c r="CX114" s="39"/>
      <c r="CY114" s="39"/>
      <c r="CZ114" s="39"/>
      <c r="DA114" s="8"/>
      <c r="DB114" s="8"/>
      <c r="DC114" s="60"/>
      <c r="DD114" s="60"/>
      <c r="DE114" s="60"/>
      <c r="DF114" s="60"/>
      <c r="DG114" s="60"/>
      <c r="DH114" s="60"/>
      <c r="DI114" s="60"/>
      <c r="DJ114" s="60"/>
      <c r="DK114" s="60"/>
      <c r="DL114" s="8"/>
      <c r="DM114" s="8"/>
      <c r="DN114" s="8"/>
      <c r="EP114" s="8"/>
      <c r="EQ114" s="8"/>
      <c r="ER114" s="8"/>
      <c r="ES114" s="8"/>
      <c r="ET114" s="8"/>
      <c r="EU114" s="8"/>
      <c r="EV114" s="8"/>
      <c r="EW114" s="8"/>
      <c r="EX114" s="8"/>
      <c r="EY114" s="8"/>
      <c r="EZ114" s="8"/>
      <c r="FA114" s="8"/>
      <c r="FB114" s="8"/>
      <c r="FC114" s="8"/>
      <c r="FD114" s="8"/>
      <c r="FE114" s="8"/>
      <c r="FF114" s="8"/>
      <c r="FG114" s="40"/>
      <c r="FH114" s="40"/>
      <c r="FI114" s="40"/>
      <c r="FJ114" s="40"/>
      <c r="FK114" s="40"/>
      <c r="FL114" s="40"/>
      <c r="FM114" s="40"/>
      <c r="FN114" s="40"/>
      <c r="FO114" s="40"/>
      <c r="FP114" s="40"/>
      <c r="FQ114" s="8"/>
      <c r="FR114" s="8"/>
      <c r="FS114" s="8"/>
      <c r="FT114" s="8"/>
      <c r="FU114" s="8"/>
      <c r="FV114" s="8"/>
      <c r="FW114" s="8"/>
      <c r="FX114" s="8"/>
      <c r="FY114" s="8"/>
      <c r="FZ114" s="8"/>
      <c r="GA114" s="8"/>
      <c r="GB114" s="8"/>
    </row>
    <row r="115" spans="3:184" ht="12.95" customHeight="1" thickBot="1">
      <c r="C115" s="11"/>
      <c r="D115" s="11"/>
      <c r="E115" s="11"/>
      <c r="F115" s="11"/>
      <c r="G115" s="15"/>
      <c r="H115" s="15"/>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I115" s="417"/>
      <c r="BJ115" s="416"/>
      <c r="BK115" s="424"/>
      <c r="BL115" s="425"/>
      <c r="BM115" s="425"/>
      <c r="BN115" s="425"/>
      <c r="BO115" s="425"/>
      <c r="BP115" s="425"/>
      <c r="BQ115" s="425"/>
      <c r="BR115" s="425"/>
      <c r="BS115" s="425"/>
      <c r="BT115" s="425"/>
      <c r="BU115" s="425"/>
      <c r="BV115" s="425"/>
      <c r="BW115" s="425"/>
      <c r="BX115" s="425"/>
      <c r="BY115" s="425"/>
      <c r="BZ115" s="425"/>
      <c r="CA115" s="425"/>
      <c r="CB115" s="426"/>
      <c r="CC115" s="605"/>
      <c r="CD115" s="606"/>
      <c r="CE115" s="606"/>
      <c r="CF115" s="606"/>
      <c r="CG115" s="606"/>
      <c r="CH115" s="606"/>
      <c r="CI115" s="606"/>
      <c r="CJ115" s="606"/>
      <c r="CK115" s="606"/>
      <c r="CL115" s="38"/>
      <c r="CM115" s="8"/>
      <c r="CN115" s="8"/>
      <c r="CO115" s="8"/>
      <c r="CP115" s="39"/>
      <c r="CQ115" s="39"/>
      <c r="CR115" s="39"/>
      <c r="CS115" s="39"/>
      <c r="CT115" s="39"/>
      <c r="CU115" s="39"/>
      <c r="CV115" s="39"/>
      <c r="CW115" s="39"/>
      <c r="CX115" s="39"/>
      <c r="CY115" s="39"/>
      <c r="CZ115" s="39"/>
      <c r="DA115" s="8"/>
      <c r="DB115" s="8"/>
      <c r="DC115" s="60"/>
      <c r="DD115" s="60"/>
      <c r="DE115" s="60"/>
      <c r="DF115" s="60"/>
      <c r="DG115" s="60"/>
      <c r="DH115" s="60"/>
      <c r="DI115" s="60"/>
      <c r="DJ115" s="60"/>
      <c r="DK115" s="60"/>
      <c r="DL115" s="8"/>
      <c r="DM115" s="8"/>
      <c r="DN115" s="8"/>
      <c r="EP115" s="8"/>
      <c r="EQ115" s="8"/>
      <c r="ER115" s="8"/>
      <c r="ES115" s="8"/>
      <c r="ET115" s="8"/>
      <c r="EU115" s="8"/>
      <c r="EV115" s="8"/>
      <c r="EW115" s="8"/>
      <c r="EX115" s="8"/>
      <c r="EY115" s="8"/>
      <c r="EZ115" s="8"/>
      <c r="FA115" s="8"/>
      <c r="FB115" s="8"/>
      <c r="FC115" s="8"/>
      <c r="FD115" s="8"/>
      <c r="FE115" s="8"/>
      <c r="FF115" s="8"/>
      <c r="FG115" s="40"/>
      <c r="FH115" s="40"/>
      <c r="FI115" s="40"/>
      <c r="FJ115" s="40"/>
      <c r="FK115" s="40"/>
      <c r="FL115" s="40"/>
      <c r="FM115" s="40"/>
      <c r="FN115" s="40"/>
      <c r="FO115" s="40"/>
      <c r="FP115" s="40"/>
      <c r="FQ115" s="8"/>
      <c r="FR115" s="8"/>
      <c r="FS115" s="8"/>
      <c r="FT115" s="8"/>
      <c r="FU115" s="8"/>
      <c r="FV115" s="8"/>
      <c r="FW115" s="8"/>
      <c r="FX115" s="8"/>
      <c r="FY115" s="8"/>
      <c r="FZ115" s="8"/>
      <c r="GA115" s="8"/>
      <c r="GB115" s="8"/>
    </row>
    <row r="116" spans="3:184" ht="12.95" customHeight="1">
      <c r="C116" s="11"/>
      <c r="D116" s="11"/>
      <c r="E116" s="11"/>
      <c r="F116" s="11"/>
      <c r="G116" s="15"/>
      <c r="H116" s="15"/>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I116" s="417" t="s">
        <v>72</v>
      </c>
      <c r="BJ116" s="416"/>
      <c r="BK116" s="448" t="s">
        <v>79</v>
      </c>
      <c r="BL116" s="449"/>
      <c r="BM116" s="449"/>
      <c r="BN116" s="449"/>
      <c r="BO116" s="449"/>
      <c r="BP116" s="449"/>
      <c r="BQ116" s="449"/>
      <c r="BR116" s="449"/>
      <c r="BS116" s="449"/>
      <c r="BT116" s="449"/>
      <c r="BU116" s="449"/>
      <c r="BV116" s="449"/>
      <c r="BW116" s="449"/>
      <c r="BX116" s="449"/>
      <c r="BY116" s="449"/>
      <c r="BZ116" s="449"/>
      <c r="CA116" s="449"/>
      <c r="CB116" s="450"/>
      <c r="CC116" s="566" t="str">
        <f>IF($CC$56="","",$CC$56)</f>
        <v/>
      </c>
      <c r="CD116" s="567"/>
      <c r="CE116" s="567"/>
      <c r="CF116" s="567"/>
      <c r="CG116" s="567"/>
      <c r="CH116" s="567"/>
      <c r="CI116" s="567"/>
      <c r="CJ116" s="567"/>
      <c r="CK116" s="567"/>
      <c r="CL116" s="34"/>
      <c r="CM116" s="8"/>
      <c r="CN116" s="8"/>
      <c r="CO116" s="61"/>
      <c r="CP116" s="61"/>
      <c r="CQ116" s="61"/>
      <c r="CR116" s="61"/>
      <c r="CS116" s="61"/>
      <c r="CT116" s="61"/>
      <c r="CU116" s="61"/>
      <c r="CV116" s="61"/>
      <c r="CW116" s="61"/>
      <c r="CX116" s="61"/>
      <c r="CY116" s="61"/>
      <c r="CZ116" s="61"/>
      <c r="DA116" s="8"/>
      <c r="DB116" s="8"/>
      <c r="DC116" s="8"/>
      <c r="DD116" s="8"/>
      <c r="DE116" s="8"/>
      <c r="DF116" s="8"/>
      <c r="DG116" s="8"/>
      <c r="DH116" s="8"/>
      <c r="DI116" s="8"/>
      <c r="DJ116" s="8"/>
      <c r="DK116" s="8"/>
      <c r="DL116" s="8"/>
      <c r="DM116" s="8"/>
      <c r="DN116" s="8"/>
      <c r="EP116" s="8"/>
      <c r="EQ116" s="8"/>
      <c r="ER116" s="8"/>
      <c r="ES116" s="8"/>
      <c r="ET116" s="8"/>
      <c r="EU116" s="8"/>
      <c r="EV116" s="8"/>
      <c r="EW116" s="8"/>
      <c r="EX116" s="8"/>
      <c r="EY116" s="8"/>
      <c r="EZ116" s="8"/>
      <c r="FA116" s="8"/>
      <c r="FB116" s="8"/>
      <c r="FC116" s="8"/>
      <c r="FD116" s="8"/>
      <c r="FE116" s="8"/>
      <c r="FF116" s="8"/>
      <c r="FG116" s="40"/>
      <c r="FH116" s="40"/>
      <c r="FI116" s="40"/>
      <c r="FJ116" s="40"/>
      <c r="FK116" s="40"/>
      <c r="FL116" s="40"/>
      <c r="FM116" s="40"/>
      <c r="FN116" s="40"/>
      <c r="FO116" s="40"/>
      <c r="FP116" s="40"/>
      <c r="FQ116" s="8"/>
      <c r="FR116" s="8"/>
      <c r="FS116" s="8"/>
      <c r="FT116" s="8"/>
      <c r="FU116" s="8"/>
      <c r="FV116" s="8"/>
      <c r="FW116" s="8"/>
      <c r="FX116" s="8"/>
      <c r="FY116" s="8"/>
      <c r="FZ116" s="8"/>
      <c r="GA116" s="8"/>
      <c r="GB116" s="8"/>
    </row>
    <row r="117" spans="3:184" ht="12.95" customHeight="1">
      <c r="C117" s="11"/>
      <c r="D117" s="11"/>
      <c r="E117" s="11"/>
      <c r="F117" s="11"/>
      <c r="G117" s="15"/>
      <c r="H117" s="15"/>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I117" s="417"/>
      <c r="BJ117" s="416"/>
      <c r="BK117" s="451"/>
      <c r="BL117" s="452"/>
      <c r="BM117" s="452"/>
      <c r="BN117" s="452"/>
      <c r="BO117" s="452"/>
      <c r="BP117" s="452"/>
      <c r="BQ117" s="452"/>
      <c r="BR117" s="452"/>
      <c r="BS117" s="452"/>
      <c r="BT117" s="452"/>
      <c r="BU117" s="452"/>
      <c r="BV117" s="452"/>
      <c r="BW117" s="452"/>
      <c r="BX117" s="452"/>
      <c r="BY117" s="452"/>
      <c r="BZ117" s="452"/>
      <c r="CA117" s="452"/>
      <c r="CB117" s="453"/>
      <c r="CC117" s="611"/>
      <c r="CD117" s="612"/>
      <c r="CE117" s="612"/>
      <c r="CF117" s="612"/>
      <c r="CG117" s="612"/>
      <c r="CH117" s="612"/>
      <c r="CI117" s="612"/>
      <c r="CJ117" s="612"/>
      <c r="CK117" s="612"/>
      <c r="CL117" s="34"/>
      <c r="CM117" s="8"/>
      <c r="CN117" s="8"/>
      <c r="CO117" s="61"/>
      <c r="CP117" s="61"/>
      <c r="CQ117" s="61"/>
      <c r="CR117" s="61"/>
      <c r="CS117" s="61"/>
      <c r="CT117" s="61"/>
      <c r="CU117" s="61"/>
      <c r="CV117" s="61"/>
      <c r="CW117" s="61"/>
      <c r="CX117" s="61"/>
      <c r="CY117" s="61"/>
      <c r="CZ117" s="61"/>
      <c r="DA117" s="8"/>
      <c r="DB117" s="8"/>
      <c r="DC117" s="42"/>
      <c r="DD117" s="43"/>
      <c r="DE117" s="43"/>
      <c r="DF117" s="43"/>
      <c r="DG117" s="43"/>
      <c r="DH117" s="43"/>
      <c r="DI117" s="43"/>
      <c r="DJ117" s="43"/>
      <c r="DK117" s="43"/>
      <c r="DL117" s="8"/>
      <c r="DM117" s="8"/>
      <c r="DN117" s="8"/>
      <c r="EP117" s="8"/>
      <c r="EQ117" s="8"/>
      <c r="ER117" s="8"/>
      <c r="ES117" s="8"/>
      <c r="ET117" s="8"/>
      <c r="EU117" s="8"/>
      <c r="EV117" s="8"/>
      <c r="EW117" s="8"/>
      <c r="EX117" s="8"/>
      <c r="EY117" s="8"/>
      <c r="EZ117" s="8"/>
      <c r="FA117" s="8"/>
      <c r="FB117" s="8"/>
      <c r="FC117" s="8"/>
      <c r="FD117" s="8"/>
      <c r="FE117" s="8"/>
      <c r="FF117" s="8"/>
      <c r="FG117" s="40"/>
      <c r="FH117" s="40"/>
      <c r="FI117" s="40"/>
      <c r="FJ117" s="40"/>
      <c r="FK117" s="40"/>
      <c r="FL117" s="40"/>
      <c r="FM117" s="40"/>
      <c r="FN117" s="40"/>
      <c r="FO117" s="40"/>
      <c r="FP117" s="40"/>
      <c r="FQ117" s="8"/>
      <c r="FR117" s="8"/>
      <c r="FS117" s="8"/>
      <c r="FT117" s="8"/>
      <c r="FU117" s="8"/>
      <c r="FV117" s="8"/>
      <c r="FW117" s="8"/>
      <c r="FX117" s="8"/>
      <c r="FY117" s="8"/>
      <c r="FZ117" s="8"/>
      <c r="GA117" s="8"/>
      <c r="GB117" s="8"/>
    </row>
    <row r="118" spans="3:184" ht="12.95" customHeight="1" thickBot="1">
      <c r="C118" s="20"/>
      <c r="D118" s="20"/>
      <c r="E118" s="20"/>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I118" s="417"/>
      <c r="BJ118" s="416"/>
      <c r="BK118" s="454"/>
      <c r="BL118" s="455"/>
      <c r="BM118" s="455"/>
      <c r="BN118" s="455"/>
      <c r="BO118" s="455"/>
      <c r="BP118" s="455"/>
      <c r="BQ118" s="455"/>
      <c r="BR118" s="455"/>
      <c r="BS118" s="455"/>
      <c r="BT118" s="455"/>
      <c r="BU118" s="455"/>
      <c r="BV118" s="455"/>
      <c r="BW118" s="455"/>
      <c r="BX118" s="455"/>
      <c r="BY118" s="455"/>
      <c r="BZ118" s="455"/>
      <c r="CA118" s="455"/>
      <c r="CB118" s="456"/>
      <c r="CC118" s="605"/>
      <c r="CD118" s="606"/>
      <c r="CE118" s="606"/>
      <c r="CF118" s="606"/>
      <c r="CG118" s="606"/>
      <c r="CH118" s="606"/>
      <c r="CI118" s="606"/>
      <c r="CJ118" s="606"/>
      <c r="CK118" s="606"/>
      <c r="CL118" s="34"/>
      <c r="CM118" s="8"/>
      <c r="CN118" s="8"/>
      <c r="CO118" s="61"/>
      <c r="CP118" s="61"/>
      <c r="CQ118" s="61"/>
      <c r="CR118" s="61"/>
      <c r="CS118" s="61"/>
      <c r="CT118" s="61"/>
      <c r="CU118" s="61"/>
      <c r="CV118" s="61"/>
      <c r="CW118" s="61"/>
      <c r="CX118" s="61"/>
      <c r="CY118" s="61"/>
      <c r="CZ118" s="61"/>
      <c r="DA118" s="8"/>
      <c r="DB118" s="8"/>
      <c r="DC118" s="43"/>
      <c r="DD118" s="43"/>
      <c r="DE118" s="43"/>
      <c r="DF118" s="43"/>
      <c r="DG118" s="43"/>
      <c r="DH118" s="43"/>
      <c r="DI118" s="43"/>
      <c r="DJ118" s="43"/>
      <c r="DK118" s="43"/>
      <c r="DL118" s="8"/>
      <c r="DM118" s="8"/>
      <c r="DN118" s="8"/>
      <c r="EP118" s="8"/>
      <c r="EQ118" s="8"/>
      <c r="ER118" s="8"/>
      <c r="ES118" s="8"/>
      <c r="ET118" s="8"/>
      <c r="EU118" s="8"/>
      <c r="EV118" s="8"/>
      <c r="EW118" s="8"/>
      <c r="EX118" s="8"/>
      <c r="EY118" s="8"/>
      <c r="EZ118" s="8"/>
      <c r="FA118" s="8"/>
      <c r="FB118" s="8"/>
      <c r="FC118" s="8"/>
      <c r="FD118" s="8"/>
      <c r="FE118" s="8"/>
      <c r="FF118" s="8"/>
      <c r="FG118" s="40"/>
      <c r="FH118" s="40"/>
      <c r="FI118" s="40"/>
      <c r="FJ118" s="40"/>
      <c r="FK118" s="40"/>
      <c r="FL118" s="40"/>
      <c r="FM118" s="40"/>
      <c r="FN118" s="40"/>
      <c r="FO118" s="40"/>
      <c r="FP118" s="40"/>
      <c r="FQ118" s="8"/>
      <c r="FR118" s="8"/>
      <c r="FS118" s="8"/>
      <c r="FT118" s="8"/>
      <c r="FU118" s="8"/>
      <c r="FV118" s="8"/>
      <c r="FW118" s="8"/>
      <c r="FX118" s="8"/>
      <c r="FY118" s="8"/>
      <c r="FZ118" s="8"/>
      <c r="GA118" s="8"/>
      <c r="GB118" s="8"/>
    </row>
    <row r="119" spans="3:184" ht="12.95" customHeight="1">
      <c r="C119" s="20"/>
      <c r="D119" s="20"/>
      <c r="E119" s="20"/>
      <c r="F119" s="20"/>
      <c r="G119" s="20"/>
      <c r="H119" s="20"/>
      <c r="I119" s="20"/>
      <c r="J119" s="20"/>
      <c r="K119" s="51"/>
      <c r="L119" s="51"/>
      <c r="M119" s="51"/>
      <c r="N119" s="51"/>
      <c r="O119" s="20"/>
      <c r="P119" s="20"/>
      <c r="Q119" s="51"/>
      <c r="R119" s="51"/>
      <c r="S119" s="51"/>
      <c r="T119" s="51"/>
      <c r="U119" s="20"/>
      <c r="V119" s="20"/>
      <c r="W119" s="52"/>
      <c r="X119" s="52"/>
      <c r="Y119" s="52"/>
      <c r="Z119" s="52"/>
      <c r="AA119" s="52"/>
      <c r="AB119" s="52"/>
      <c r="AC119" s="52"/>
      <c r="AD119" s="51"/>
      <c r="AE119" s="51"/>
      <c r="AF119" s="51"/>
      <c r="AG119" s="51"/>
      <c r="AH119" s="51"/>
      <c r="AI119" s="51"/>
      <c r="AJ119" s="51"/>
      <c r="AK119" s="51"/>
      <c r="AL119" s="447"/>
      <c r="AM119" s="447"/>
      <c r="AN119" s="447"/>
      <c r="AO119" s="447"/>
      <c r="AP119" s="447"/>
      <c r="AQ119" s="447"/>
      <c r="AR119" s="447"/>
      <c r="AS119" s="447"/>
      <c r="AT119" s="447"/>
      <c r="AU119" s="447"/>
      <c r="AV119" s="447"/>
      <c r="AW119" s="447"/>
      <c r="AX119" s="447"/>
      <c r="AY119" s="447"/>
      <c r="AZ119" s="447"/>
      <c r="BA119" s="447"/>
      <c r="BB119" s="447"/>
      <c r="BC119" s="447"/>
      <c r="BD119" s="447"/>
      <c r="BE119" s="447"/>
      <c r="BK119" s="1" t="str">
        <f>BK59</f>
        <v>※印欄は請負契約のみ記入してください。</v>
      </c>
      <c r="BP119" s="62"/>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row>
    <row r="120" spans="3:184" ht="12.95" customHeight="1">
      <c r="C120" s="20"/>
      <c r="D120" s="20"/>
      <c r="E120" s="20"/>
      <c r="F120" s="20"/>
      <c r="G120" s="20"/>
      <c r="H120" s="20"/>
      <c r="I120" s="20"/>
      <c r="J120" s="20"/>
      <c r="K120" s="51"/>
      <c r="L120" s="51"/>
      <c r="M120" s="51"/>
      <c r="N120" s="51"/>
      <c r="O120" s="20"/>
      <c r="P120" s="20"/>
      <c r="Q120" s="51"/>
      <c r="R120" s="51"/>
      <c r="S120" s="51"/>
      <c r="T120" s="51"/>
      <c r="U120" s="20"/>
      <c r="V120" s="20"/>
      <c r="W120" s="52"/>
      <c r="X120" s="52"/>
      <c r="Y120" s="52"/>
      <c r="Z120" s="52"/>
      <c r="AA120" s="52"/>
      <c r="AB120" s="52"/>
      <c r="AC120" s="52"/>
      <c r="AD120" s="51"/>
      <c r="AE120" s="51"/>
      <c r="AF120" s="51"/>
      <c r="AG120" s="51"/>
      <c r="AH120" s="51"/>
      <c r="AI120" s="51"/>
      <c r="AJ120" s="51"/>
      <c r="AK120" s="51"/>
      <c r="AL120" s="51"/>
      <c r="AM120" s="51"/>
      <c r="AN120" s="51"/>
      <c r="AO120" s="51"/>
      <c r="AP120" s="51"/>
    </row>
    <row r="121" spans="3:184" ht="18.75" customHeight="1">
      <c r="C121" s="1" t="s">
        <v>0</v>
      </c>
      <c r="P121" s="179" t="str">
        <f>IF(P1="","",P1)</f>
        <v/>
      </c>
      <c r="Q121" s="179"/>
      <c r="R121" s="179"/>
      <c r="S121" s="179"/>
      <c r="T121" s="179"/>
      <c r="U121" s="179"/>
      <c r="V121" s="179"/>
      <c r="W121" s="179"/>
      <c r="X121" s="179"/>
      <c r="Y121" s="179"/>
      <c r="Z121" s="179"/>
      <c r="AA121" s="179"/>
      <c r="AB121" s="179"/>
      <c r="AC121" s="179"/>
      <c r="AD121" s="179"/>
      <c r="AE121" s="179"/>
      <c r="AF121" s="179"/>
    </row>
    <row r="122" spans="3:184" ht="12.95" customHeight="1">
      <c r="P122" s="179"/>
      <c r="Q122" s="179"/>
      <c r="R122" s="179"/>
      <c r="S122" s="179"/>
      <c r="T122" s="179"/>
      <c r="U122" s="179"/>
      <c r="V122" s="179"/>
      <c r="W122" s="179"/>
      <c r="X122" s="179"/>
      <c r="Y122" s="179"/>
      <c r="Z122" s="179"/>
      <c r="AA122" s="179"/>
      <c r="AB122" s="179"/>
      <c r="AC122" s="179"/>
      <c r="AD122" s="179"/>
      <c r="AE122" s="179"/>
      <c r="AF122" s="179"/>
      <c r="AG122" s="180" t="s">
        <v>82</v>
      </c>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I122" s="183" t="s">
        <v>2</v>
      </c>
      <c r="BJ122" s="183"/>
      <c r="BK122" s="183"/>
      <c r="BL122" s="183"/>
      <c r="BM122" s="183"/>
      <c r="BN122" s="183"/>
      <c r="BO122" s="183"/>
      <c r="BP122" s="183"/>
      <c r="BQ122" s="183"/>
      <c r="BR122" s="183"/>
      <c r="BS122" s="183"/>
    </row>
    <row r="123" spans="3:184" ht="12.95" customHeight="1" thickBot="1">
      <c r="C123" s="473" t="str">
        <f>IF($C$3="","",$C$3)</f>
        <v/>
      </c>
      <c r="D123" s="473"/>
      <c r="E123" s="473"/>
      <c r="F123" s="473"/>
      <c r="G123" s="473"/>
      <c r="H123" s="473"/>
      <c r="I123" s="473"/>
      <c r="J123" s="473"/>
      <c r="K123" s="473"/>
      <c r="L123" s="473"/>
      <c r="M123" s="473"/>
      <c r="N123" s="473"/>
      <c r="O123" s="473"/>
      <c r="P123" s="473"/>
      <c r="Q123" s="473"/>
      <c r="R123" s="473"/>
      <c r="S123" s="473"/>
      <c r="T123" s="473"/>
      <c r="U123" s="473"/>
      <c r="V123" s="473"/>
      <c r="W123" s="473"/>
      <c r="X123" s="473"/>
      <c r="Y123" s="473"/>
      <c r="Z123" s="473"/>
      <c r="AA123" s="473"/>
      <c r="AB123" s="473"/>
      <c r="AC123" s="473"/>
      <c r="AD123" s="473"/>
      <c r="AE123" s="473"/>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I123" s="183"/>
      <c r="BJ123" s="183"/>
      <c r="BK123" s="183"/>
      <c r="BL123" s="183"/>
      <c r="BM123" s="183"/>
      <c r="BN123" s="183"/>
      <c r="BO123" s="183"/>
      <c r="BP123" s="183"/>
      <c r="BQ123" s="183"/>
      <c r="BR123" s="183"/>
      <c r="BS123" s="183"/>
      <c r="CD123" s="1" t="s">
        <v>85</v>
      </c>
    </row>
    <row r="124" spans="3:184" ht="12.95" customHeight="1" thickTop="1">
      <c r="C124" s="1" t="str">
        <f>IF($C$4="","",$C$4)</f>
        <v/>
      </c>
    </row>
    <row r="125" spans="3:184" ht="12.95" customHeight="1">
      <c r="C125" s="10" t="s">
        <v>5</v>
      </c>
      <c r="D125" s="10"/>
      <c r="E125" s="10"/>
      <c r="F125" s="10"/>
      <c r="G125" s="10"/>
      <c r="H125" s="10"/>
      <c r="I125" s="10"/>
      <c r="J125" s="10"/>
      <c r="K125" s="10"/>
      <c r="L125" s="10"/>
      <c r="M125" s="10"/>
      <c r="N125" s="10"/>
      <c r="O125" s="10"/>
      <c r="P125" s="10"/>
      <c r="Q125" s="10"/>
      <c r="AG125" s="2"/>
      <c r="AH125" s="2"/>
      <c r="AI125" s="2"/>
      <c r="AJ125" s="2"/>
      <c r="AK125" s="174" t="s">
        <v>6</v>
      </c>
      <c r="AL125" s="174"/>
      <c r="AM125" s="174"/>
      <c r="AN125" s="174"/>
      <c r="AO125" s="474">
        <f>IF(AO5="","",AO5)</f>
        <v>2023</v>
      </c>
      <c r="AP125" s="474"/>
      <c r="AQ125" s="474"/>
      <c r="AR125" s="174" t="s">
        <v>7</v>
      </c>
      <c r="AS125" s="174"/>
      <c r="AT125" s="474">
        <f>IF(AT5="","",AT5)</f>
        <v>10</v>
      </c>
      <c r="AU125" s="474"/>
      <c r="AV125" s="474"/>
      <c r="AW125" s="174" t="s">
        <v>8</v>
      </c>
      <c r="AX125" s="174"/>
      <c r="AY125" s="474">
        <f>IF(AY5="","",AY5)</f>
        <v>15</v>
      </c>
      <c r="AZ125" s="474"/>
      <c r="BA125" s="474"/>
      <c r="BB125" s="174" t="s">
        <v>9</v>
      </c>
      <c r="BC125" s="174"/>
      <c r="BE125" s="2"/>
      <c r="BF125" s="2"/>
      <c r="BG125" s="2"/>
      <c r="BH125" s="175" t="str">
        <f>IF(BH5="","",BH5)</f>
        <v/>
      </c>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1"/>
      <c r="CF125" s="11"/>
      <c r="CG125" s="11"/>
      <c r="CH125" s="11"/>
      <c r="CI125" s="11"/>
      <c r="CJ125" s="11"/>
    </row>
    <row r="126" spans="3:184" ht="12.95" customHeight="1" thickBot="1">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1"/>
      <c r="CF126" s="11"/>
      <c r="CG126" s="11"/>
      <c r="CH126" s="11"/>
      <c r="CI126" s="11"/>
      <c r="CJ126" s="11"/>
    </row>
    <row r="127" spans="3:184" ht="12.95" customHeight="1">
      <c r="C127" s="12" t="s">
        <v>10</v>
      </c>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4"/>
      <c r="AK127" s="176" t="str">
        <f>+AK7</f>
        <v>下記のとおり請求いたします。</v>
      </c>
      <c r="AL127" s="176"/>
      <c r="AM127" s="176"/>
      <c r="AN127" s="176"/>
      <c r="AO127" s="176"/>
      <c r="AP127" s="176"/>
      <c r="AQ127" s="176"/>
      <c r="AR127" s="176"/>
      <c r="AS127" s="176"/>
      <c r="AT127" s="176"/>
      <c r="AU127" s="176"/>
      <c r="AV127" s="176"/>
      <c r="AW127" s="176"/>
      <c r="AX127" s="176"/>
      <c r="AY127" s="176"/>
      <c r="AZ127" s="176"/>
      <c r="BA127" s="176"/>
      <c r="BB127" s="176"/>
      <c r="BC127" s="176"/>
      <c r="BJ127" s="15"/>
      <c r="BK127" s="15"/>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row>
    <row r="128" spans="3:184" ht="12.95" customHeight="1" thickBot="1">
      <c r="C128" s="16"/>
      <c r="D128" s="176" t="s">
        <v>12</v>
      </c>
      <c r="E128" s="176"/>
      <c r="F128" s="54"/>
      <c r="G128" s="54"/>
      <c r="H128" s="475" t="str">
        <f>IF(H8="","",H8)</f>
        <v/>
      </c>
      <c r="I128" s="475"/>
      <c r="J128" s="475"/>
      <c r="K128" s="475"/>
      <c r="L128" s="475"/>
      <c r="M128" s="475"/>
      <c r="N128" s="17"/>
      <c r="O128" s="17"/>
      <c r="P128" s="17"/>
      <c r="Q128" s="17"/>
      <c r="R128" s="17"/>
      <c r="S128" s="17"/>
      <c r="T128" s="17"/>
      <c r="U128" s="11"/>
      <c r="V128" s="11"/>
      <c r="W128" s="11"/>
      <c r="X128" s="11"/>
      <c r="Y128" s="11"/>
      <c r="Z128" s="11"/>
      <c r="AA128" s="11"/>
      <c r="AB128" s="11"/>
      <c r="AC128" s="11"/>
      <c r="AD128" s="11"/>
      <c r="AE128" s="18"/>
      <c r="BG128" s="19" t="str">
        <f>+BG8</f>
        <v>（税込）</v>
      </c>
      <c r="BJ128" s="15"/>
      <c r="BK128" s="15"/>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row>
    <row r="129" spans="3:90" ht="12.95" customHeight="1">
      <c r="C129" s="16" t="s">
        <v>15</v>
      </c>
      <c r="D129" s="11"/>
      <c r="E129" s="11"/>
      <c r="F129" s="20"/>
      <c r="G129" s="20"/>
      <c r="H129" s="476" t="str">
        <f>IF(H9="","",H9)</f>
        <v/>
      </c>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7"/>
      <c r="AG129" s="189" t="s">
        <v>17</v>
      </c>
      <c r="AH129" s="190"/>
      <c r="AI129" s="190"/>
      <c r="AJ129" s="190"/>
      <c r="AK129" s="190"/>
      <c r="AL129" s="190"/>
      <c r="AM129" s="190"/>
      <c r="AN129" s="191"/>
      <c r="AO129" s="205" t="str">
        <f>IF(AO9="","",AO9)</f>
        <v/>
      </c>
      <c r="AP129" s="206"/>
      <c r="AQ129" s="206"/>
      <c r="AR129" s="206"/>
      <c r="AS129" s="206"/>
      <c r="AT129" s="206"/>
      <c r="AU129" s="206"/>
      <c r="AV129" s="206"/>
      <c r="AW129" s="206"/>
      <c r="AX129" s="206"/>
      <c r="AY129" s="206"/>
      <c r="AZ129" s="206"/>
      <c r="BA129" s="206"/>
      <c r="BB129" s="206"/>
      <c r="BC129" s="206"/>
      <c r="BD129" s="206"/>
      <c r="BE129" s="206"/>
      <c r="BF129" s="206"/>
      <c r="BG129" s="207"/>
      <c r="BI129" s="245" t="s">
        <v>18</v>
      </c>
      <c r="BJ129" s="215"/>
      <c r="BK129" s="215"/>
      <c r="BL129" s="215"/>
      <c r="BM129" s="215"/>
      <c r="BN129" s="215"/>
      <c r="BO129" s="215"/>
      <c r="BP129" s="216"/>
      <c r="BQ129" s="220"/>
      <c r="BR129" s="215"/>
      <c r="BS129" s="215"/>
      <c r="BT129" s="222" t="s">
        <v>19</v>
      </c>
      <c r="BU129" s="222"/>
      <c r="BV129" s="478" t="str">
        <f>IF(BV69="","",BV69)</f>
        <v/>
      </c>
      <c r="BW129" s="478"/>
      <c r="BX129" s="478"/>
      <c r="BY129" s="478"/>
      <c r="BZ129" s="478"/>
      <c r="CA129" s="478"/>
      <c r="CB129" s="478"/>
      <c r="CC129" s="478"/>
      <c r="CD129" s="478"/>
      <c r="CE129" s="478"/>
      <c r="CF129" s="478"/>
      <c r="CG129" s="478"/>
      <c r="CH129" s="478"/>
      <c r="CI129" s="478"/>
      <c r="CJ129" s="478"/>
      <c r="CK129" s="14"/>
    </row>
    <row r="130" spans="3:90" ht="12.95" customHeight="1" thickBot="1">
      <c r="C130" s="16"/>
      <c r="D130" s="186" t="s">
        <v>21</v>
      </c>
      <c r="E130" s="186"/>
      <c r="F130" s="186"/>
      <c r="G130" s="186"/>
      <c r="H130" s="480" t="str">
        <f>IF(H10="","",H10)</f>
        <v/>
      </c>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1"/>
      <c r="AG130" s="192"/>
      <c r="AH130" s="176"/>
      <c r="AI130" s="176"/>
      <c r="AJ130" s="176"/>
      <c r="AK130" s="176"/>
      <c r="AL130" s="176"/>
      <c r="AM130" s="176"/>
      <c r="AN130" s="193"/>
      <c r="AO130" s="208"/>
      <c r="AP130" s="209"/>
      <c r="AQ130" s="209"/>
      <c r="AR130" s="209"/>
      <c r="AS130" s="209"/>
      <c r="AT130" s="209"/>
      <c r="AU130" s="209"/>
      <c r="AV130" s="209"/>
      <c r="AW130" s="209"/>
      <c r="AX130" s="209"/>
      <c r="AY130" s="209"/>
      <c r="AZ130" s="209"/>
      <c r="BA130" s="209"/>
      <c r="BB130" s="209"/>
      <c r="BC130" s="209"/>
      <c r="BD130" s="209"/>
      <c r="BE130" s="209"/>
      <c r="BF130" s="209"/>
      <c r="BG130" s="210"/>
      <c r="BI130" s="217"/>
      <c r="BJ130" s="218"/>
      <c r="BK130" s="218"/>
      <c r="BL130" s="218"/>
      <c r="BM130" s="218"/>
      <c r="BN130" s="218"/>
      <c r="BO130" s="218"/>
      <c r="BP130" s="219"/>
      <c r="BQ130" s="221"/>
      <c r="BR130" s="218"/>
      <c r="BS130" s="218"/>
      <c r="BT130" s="223"/>
      <c r="BU130" s="223"/>
      <c r="BV130" s="479"/>
      <c r="BW130" s="479"/>
      <c r="BX130" s="479"/>
      <c r="BY130" s="479"/>
      <c r="BZ130" s="479"/>
      <c r="CA130" s="479"/>
      <c r="CB130" s="479"/>
      <c r="CC130" s="479"/>
      <c r="CD130" s="479"/>
      <c r="CE130" s="479"/>
      <c r="CF130" s="479"/>
      <c r="CG130" s="479"/>
      <c r="CH130" s="479"/>
      <c r="CI130" s="479"/>
      <c r="CJ130" s="479"/>
      <c r="CK130" s="55"/>
    </row>
    <row r="131" spans="3:90" ht="12.95" customHeight="1">
      <c r="C131" s="16"/>
      <c r="D131" s="11"/>
      <c r="E131" s="11"/>
      <c r="F131" s="20"/>
      <c r="G131" s="2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1"/>
      <c r="AG131" s="202"/>
      <c r="AH131" s="203"/>
      <c r="AI131" s="203"/>
      <c r="AJ131" s="203"/>
      <c r="AK131" s="203"/>
      <c r="AL131" s="203"/>
      <c r="AM131" s="203"/>
      <c r="AN131" s="204"/>
      <c r="AO131" s="211"/>
      <c r="AP131" s="212"/>
      <c r="AQ131" s="212"/>
      <c r="AR131" s="212"/>
      <c r="AS131" s="212"/>
      <c r="AT131" s="212"/>
      <c r="AU131" s="212"/>
      <c r="AV131" s="212"/>
      <c r="AW131" s="212"/>
      <c r="AX131" s="212"/>
      <c r="AY131" s="212"/>
      <c r="AZ131" s="212"/>
      <c r="BA131" s="212"/>
      <c r="BB131" s="212"/>
      <c r="BC131" s="212"/>
      <c r="BD131" s="212"/>
      <c r="BE131" s="212"/>
      <c r="BF131" s="212"/>
      <c r="BG131" s="213"/>
    </row>
    <row r="132" spans="3:90" ht="12.95" customHeight="1">
      <c r="C132" s="16"/>
      <c r="D132" s="11"/>
      <c r="E132" s="11"/>
      <c r="F132" s="20"/>
      <c r="G132" s="20"/>
      <c r="H132" s="480" t="str">
        <f>IF(H12="","",H12)</f>
        <v/>
      </c>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1"/>
      <c r="AG132" s="189" t="s">
        <v>23</v>
      </c>
      <c r="AH132" s="190"/>
      <c r="AI132" s="190"/>
      <c r="AJ132" s="190"/>
      <c r="AK132" s="190"/>
      <c r="AL132" s="190"/>
      <c r="AM132" s="190"/>
      <c r="AN132" s="191"/>
      <c r="AO132" s="205" t="str">
        <f>IF(AY12="","",AY12)</f>
        <v/>
      </c>
      <c r="AP132" s="206"/>
      <c r="AQ132" s="206"/>
      <c r="AR132" s="206"/>
      <c r="AS132" s="206"/>
      <c r="AT132" s="206"/>
      <c r="AU132" s="206"/>
      <c r="AV132" s="206"/>
      <c r="AW132" s="206"/>
      <c r="AX132" s="206"/>
      <c r="AY132" s="206"/>
      <c r="AZ132" s="206"/>
      <c r="BA132" s="206"/>
      <c r="BB132" s="206"/>
      <c r="BC132" s="206"/>
      <c r="BD132" s="206"/>
      <c r="BE132" s="206"/>
      <c r="BF132" s="206"/>
      <c r="BG132" s="207"/>
    </row>
    <row r="133" spans="3:90" ht="12.95" customHeight="1" thickBot="1">
      <c r="C133" s="16"/>
      <c r="D133" s="11"/>
      <c r="E133" s="11"/>
      <c r="F133" s="20"/>
      <c r="G133" s="2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1"/>
      <c r="AG133" s="192"/>
      <c r="AH133" s="176"/>
      <c r="AI133" s="176"/>
      <c r="AJ133" s="176"/>
      <c r="AK133" s="176"/>
      <c r="AL133" s="176"/>
      <c r="AM133" s="176"/>
      <c r="AN133" s="193"/>
      <c r="AO133" s="208"/>
      <c r="AP133" s="209"/>
      <c r="AQ133" s="209"/>
      <c r="AR133" s="209"/>
      <c r="AS133" s="209"/>
      <c r="AT133" s="209"/>
      <c r="AU133" s="209"/>
      <c r="AV133" s="209"/>
      <c r="AW133" s="209"/>
      <c r="AX133" s="209"/>
      <c r="AY133" s="209"/>
      <c r="AZ133" s="209"/>
      <c r="BA133" s="209"/>
      <c r="BB133" s="209"/>
      <c r="BC133" s="209"/>
      <c r="BD133" s="209"/>
      <c r="BE133" s="209"/>
      <c r="BF133" s="209"/>
      <c r="BG133" s="210"/>
      <c r="BI133" s="1" t="s">
        <v>24</v>
      </c>
    </row>
    <row r="134" spans="3:90" ht="12.95" customHeight="1" thickBot="1">
      <c r="C134" s="16" t="s">
        <v>15</v>
      </c>
      <c r="D134" s="11"/>
      <c r="E134" s="11"/>
      <c r="F134" s="20"/>
      <c r="G134" s="20"/>
      <c r="H134" s="476" t="str">
        <f>IF(H14="","",H14)</f>
        <v/>
      </c>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7"/>
      <c r="AG134" s="192"/>
      <c r="AH134" s="176"/>
      <c r="AI134" s="176"/>
      <c r="AJ134" s="176"/>
      <c r="AK134" s="176"/>
      <c r="AL134" s="176"/>
      <c r="AM134" s="176"/>
      <c r="AN134" s="193"/>
      <c r="AO134" s="208"/>
      <c r="AP134" s="209"/>
      <c r="AQ134" s="209"/>
      <c r="AR134" s="209"/>
      <c r="AS134" s="209"/>
      <c r="AT134" s="209"/>
      <c r="AU134" s="209"/>
      <c r="AV134" s="209"/>
      <c r="AW134" s="209"/>
      <c r="AX134" s="209"/>
      <c r="AY134" s="209"/>
      <c r="AZ134" s="209"/>
      <c r="BA134" s="209"/>
      <c r="BB134" s="209"/>
      <c r="BC134" s="209"/>
      <c r="BD134" s="209"/>
      <c r="BE134" s="209"/>
      <c r="BF134" s="209"/>
      <c r="BG134" s="210"/>
      <c r="BI134" s="245" t="s">
        <v>25</v>
      </c>
      <c r="BJ134" s="234"/>
      <c r="BK134" s="234"/>
      <c r="BL134" s="246"/>
      <c r="BM134" s="482" t="str">
        <f>IF(BM14="","",BM14)</f>
        <v/>
      </c>
      <c r="BN134" s="483"/>
      <c r="BO134" s="483"/>
      <c r="BP134" s="483"/>
      <c r="BQ134" s="483"/>
      <c r="BR134" s="483"/>
      <c r="BS134" s="483"/>
      <c r="BT134" s="483"/>
      <c r="BU134" s="483"/>
      <c r="BV134" s="483"/>
      <c r="BW134" s="483"/>
      <c r="BX134" s="254" t="s">
        <v>27</v>
      </c>
      <c r="BY134" s="255"/>
      <c r="BZ134" s="255"/>
      <c r="CA134" s="256"/>
      <c r="CB134" s="482" t="str">
        <f>IF(CB14="","",CB14)</f>
        <v/>
      </c>
      <c r="CC134" s="483"/>
      <c r="CD134" s="483"/>
      <c r="CE134" s="483"/>
      <c r="CF134" s="483"/>
      <c r="CG134" s="483"/>
      <c r="CH134" s="483"/>
      <c r="CI134" s="483"/>
      <c r="CJ134" s="483"/>
      <c r="CK134" s="504"/>
    </row>
    <row r="135" spans="3:90" ht="12.95" customHeight="1">
      <c r="C135" s="16"/>
      <c r="D135" s="186" t="s">
        <v>28</v>
      </c>
      <c r="E135" s="186"/>
      <c r="F135" s="186"/>
      <c r="G135" s="186"/>
      <c r="H135" s="500" t="str">
        <f>IF(H15="","",H15)</f>
        <v/>
      </c>
      <c r="I135" s="500"/>
      <c r="J135" s="500"/>
      <c r="K135" s="500"/>
      <c r="L135" s="500"/>
      <c r="M135" s="500"/>
      <c r="N135" s="500"/>
      <c r="O135" s="500"/>
      <c r="P135" s="500"/>
      <c r="Q135" s="500"/>
      <c r="R135" s="500"/>
      <c r="S135" s="500"/>
      <c r="T135" s="500"/>
      <c r="U135" s="500"/>
      <c r="V135" s="500"/>
      <c r="W135" s="500"/>
      <c r="X135" s="500"/>
      <c r="Y135" s="500"/>
      <c r="Z135" s="500"/>
      <c r="AA135" s="500"/>
      <c r="AB135" s="500"/>
      <c r="AC135" s="500"/>
      <c r="AD135" s="500"/>
      <c r="AE135" s="501"/>
      <c r="AG135" s="245" t="s">
        <v>29</v>
      </c>
      <c r="AH135" s="234"/>
      <c r="AI135" s="234"/>
      <c r="AJ135" s="234"/>
      <c r="AK135" s="234"/>
      <c r="AL135" s="234"/>
      <c r="AM135" s="234"/>
      <c r="AN135" s="234"/>
      <c r="AO135" s="233"/>
      <c r="AP135" s="234"/>
      <c r="AQ135" s="234"/>
      <c r="AR135" s="234"/>
      <c r="AS135" s="234"/>
      <c r="AT135" s="234"/>
      <c r="AU135" s="234"/>
      <c r="AV135" s="234"/>
      <c r="AW135" s="234"/>
      <c r="AX135" s="234"/>
      <c r="AY135" s="613" t="str">
        <f>IF($AY$15="","",$AY$15)</f>
        <v/>
      </c>
      <c r="AZ135" s="613"/>
      <c r="BA135" s="613"/>
      <c r="BB135" s="613"/>
      <c r="BC135" s="613"/>
      <c r="BD135" s="613"/>
      <c r="BE135" s="613"/>
      <c r="BF135" s="613"/>
      <c r="BG135" s="614"/>
      <c r="BI135" s="241"/>
      <c r="BJ135" s="176"/>
      <c r="BK135" s="176"/>
      <c r="BL135" s="193"/>
      <c r="BM135" s="485"/>
      <c r="BN135" s="486"/>
      <c r="BO135" s="486"/>
      <c r="BP135" s="486"/>
      <c r="BQ135" s="486"/>
      <c r="BR135" s="486"/>
      <c r="BS135" s="486"/>
      <c r="BT135" s="486"/>
      <c r="BU135" s="486"/>
      <c r="BV135" s="486"/>
      <c r="BW135" s="486"/>
      <c r="BX135" s="257"/>
      <c r="BY135" s="258"/>
      <c r="BZ135" s="258"/>
      <c r="CA135" s="259"/>
      <c r="CB135" s="485"/>
      <c r="CC135" s="486"/>
      <c r="CD135" s="486"/>
      <c r="CE135" s="486"/>
      <c r="CF135" s="486"/>
      <c r="CG135" s="486"/>
      <c r="CH135" s="486"/>
      <c r="CI135" s="486"/>
      <c r="CJ135" s="486"/>
      <c r="CK135" s="505"/>
    </row>
    <row r="136" spans="3:90" ht="12.95" customHeight="1">
      <c r="C136" s="16"/>
      <c r="D136" s="11"/>
      <c r="E136" s="11"/>
      <c r="F136" s="11"/>
      <c r="G136" s="11"/>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500"/>
      <c r="AE136" s="501"/>
      <c r="AG136" s="241"/>
      <c r="AH136" s="176"/>
      <c r="AI136" s="176"/>
      <c r="AJ136" s="176"/>
      <c r="AK136" s="176"/>
      <c r="AL136" s="176"/>
      <c r="AM136" s="176"/>
      <c r="AN136" s="176"/>
      <c r="AO136" s="192"/>
      <c r="AP136" s="176"/>
      <c r="AQ136" s="176"/>
      <c r="AR136" s="176"/>
      <c r="AS136" s="176"/>
      <c r="AT136" s="176"/>
      <c r="AU136" s="176"/>
      <c r="AV136" s="176"/>
      <c r="AW136" s="176"/>
      <c r="AX136" s="176"/>
      <c r="AY136" s="615"/>
      <c r="AZ136" s="615"/>
      <c r="BA136" s="615"/>
      <c r="BB136" s="615"/>
      <c r="BC136" s="615"/>
      <c r="BD136" s="615"/>
      <c r="BE136" s="615"/>
      <c r="BF136" s="615"/>
      <c r="BG136" s="616"/>
      <c r="BI136" s="247"/>
      <c r="BJ136" s="203"/>
      <c r="BK136" s="203"/>
      <c r="BL136" s="204"/>
      <c r="BM136" s="488"/>
      <c r="BN136" s="489"/>
      <c r="BO136" s="489"/>
      <c r="BP136" s="489"/>
      <c r="BQ136" s="489"/>
      <c r="BR136" s="489"/>
      <c r="BS136" s="489"/>
      <c r="BT136" s="489"/>
      <c r="BU136" s="489"/>
      <c r="BV136" s="489"/>
      <c r="BW136" s="489"/>
      <c r="BX136" s="260"/>
      <c r="BY136" s="261"/>
      <c r="BZ136" s="261"/>
      <c r="CA136" s="262"/>
      <c r="CB136" s="488"/>
      <c r="CC136" s="489"/>
      <c r="CD136" s="489"/>
      <c r="CE136" s="489"/>
      <c r="CF136" s="489"/>
      <c r="CG136" s="489"/>
      <c r="CH136" s="489"/>
      <c r="CI136" s="489"/>
      <c r="CJ136" s="489"/>
      <c r="CK136" s="506"/>
    </row>
    <row r="137" spans="3:90" ht="12.95" customHeight="1">
      <c r="C137" s="16"/>
      <c r="D137" s="11"/>
      <c r="E137" s="11"/>
      <c r="F137" s="11"/>
      <c r="G137" s="11"/>
      <c r="H137" s="500"/>
      <c r="I137" s="500"/>
      <c r="J137" s="500"/>
      <c r="K137" s="500"/>
      <c r="L137" s="500"/>
      <c r="M137" s="500"/>
      <c r="N137" s="500"/>
      <c r="O137" s="500"/>
      <c r="P137" s="500"/>
      <c r="Q137" s="500"/>
      <c r="R137" s="500"/>
      <c r="S137" s="500"/>
      <c r="T137" s="500"/>
      <c r="U137" s="500"/>
      <c r="V137" s="500"/>
      <c r="W137" s="500"/>
      <c r="X137" s="500"/>
      <c r="Y137" s="500"/>
      <c r="Z137" s="500"/>
      <c r="AA137" s="500"/>
      <c r="AB137" s="500"/>
      <c r="AC137" s="500"/>
      <c r="AD137" s="500"/>
      <c r="AE137" s="501"/>
      <c r="AG137" s="241"/>
      <c r="AH137" s="176"/>
      <c r="AI137" s="176"/>
      <c r="AJ137" s="176"/>
      <c r="AK137" s="176"/>
      <c r="AL137" s="176"/>
      <c r="AM137" s="176"/>
      <c r="AN137" s="176"/>
      <c r="AO137" s="192"/>
      <c r="AP137" s="176"/>
      <c r="AQ137" s="176"/>
      <c r="AR137" s="176"/>
      <c r="AS137" s="176"/>
      <c r="AT137" s="176"/>
      <c r="AU137" s="176"/>
      <c r="AV137" s="176"/>
      <c r="AW137" s="176"/>
      <c r="AX137" s="176"/>
      <c r="AY137" s="615"/>
      <c r="AZ137" s="615"/>
      <c r="BA137" s="615"/>
      <c r="BB137" s="615"/>
      <c r="BC137" s="615"/>
      <c r="BD137" s="615"/>
      <c r="BE137" s="615"/>
      <c r="BF137" s="615"/>
      <c r="BG137" s="616"/>
      <c r="BI137" s="240" t="s">
        <v>30</v>
      </c>
      <c r="BJ137" s="190"/>
      <c r="BK137" s="190"/>
      <c r="BL137" s="191"/>
      <c r="BM137" s="517" t="str">
        <f>IF(BM17="","",BM17)</f>
        <v/>
      </c>
      <c r="BN137" s="518"/>
      <c r="BO137" s="518"/>
      <c r="BP137" s="518"/>
      <c r="BQ137" s="518"/>
      <c r="BR137" s="518"/>
      <c r="BS137" s="518"/>
      <c r="BT137" s="518"/>
      <c r="BU137" s="518"/>
      <c r="BV137" s="518"/>
      <c r="BW137" s="519"/>
      <c r="BX137" s="271" t="s">
        <v>32</v>
      </c>
      <c r="BY137" s="272"/>
      <c r="BZ137" s="272"/>
      <c r="CA137" s="273"/>
      <c r="CB137" s="491" t="str">
        <f>IF(CB17="","",CB17)</f>
        <v/>
      </c>
      <c r="CC137" s="492"/>
      <c r="CD137" s="492"/>
      <c r="CE137" s="492"/>
      <c r="CF137" s="492"/>
      <c r="CG137" s="492"/>
      <c r="CH137" s="492"/>
      <c r="CI137" s="492"/>
      <c r="CJ137" s="492"/>
      <c r="CK137" s="493"/>
    </row>
    <row r="138" spans="3:90" ht="12.95" customHeight="1" thickBot="1">
      <c r="C138" s="16" t="s">
        <v>15</v>
      </c>
      <c r="D138" s="11"/>
      <c r="E138" s="11"/>
      <c r="F138" s="11"/>
      <c r="G138" s="11"/>
      <c r="H138" s="476" t="str">
        <f>IF(H18="","",H18)</f>
        <v/>
      </c>
      <c r="I138" s="476"/>
      <c r="J138" s="476"/>
      <c r="K138" s="476"/>
      <c r="L138" s="476"/>
      <c r="M138" s="476"/>
      <c r="N138" s="476"/>
      <c r="O138" s="476"/>
      <c r="P138" s="476"/>
      <c r="Q138" s="476"/>
      <c r="R138" s="476"/>
      <c r="S138" s="476"/>
      <c r="T138" s="476"/>
      <c r="U138" s="476"/>
      <c r="V138" s="476"/>
      <c r="W138" s="476"/>
      <c r="X138" s="476"/>
      <c r="Y138" s="476"/>
      <c r="Z138" s="20"/>
      <c r="AA138" s="11" t="s">
        <v>34</v>
      </c>
      <c r="AB138" s="11"/>
      <c r="AC138" s="11"/>
      <c r="AD138" s="11"/>
      <c r="AE138" s="18"/>
      <c r="AG138" s="242"/>
      <c r="AH138" s="195"/>
      <c r="AI138" s="195"/>
      <c r="AJ138" s="195"/>
      <c r="AK138" s="195"/>
      <c r="AL138" s="195"/>
      <c r="AM138" s="195"/>
      <c r="AN138" s="195"/>
      <c r="AO138" s="194"/>
      <c r="AP138" s="195"/>
      <c r="AQ138" s="195"/>
      <c r="AR138" s="195"/>
      <c r="AS138" s="195"/>
      <c r="AT138" s="195"/>
      <c r="AU138" s="195"/>
      <c r="AV138" s="195"/>
      <c r="AW138" s="195"/>
      <c r="AX138" s="195"/>
      <c r="AY138" s="617"/>
      <c r="AZ138" s="617"/>
      <c r="BA138" s="617"/>
      <c r="BB138" s="617"/>
      <c r="BC138" s="617"/>
      <c r="BD138" s="617"/>
      <c r="BE138" s="617"/>
      <c r="BF138" s="617"/>
      <c r="BG138" s="618"/>
      <c r="BI138" s="241"/>
      <c r="BJ138" s="176"/>
      <c r="BK138" s="176"/>
      <c r="BL138" s="193"/>
      <c r="BM138" s="485"/>
      <c r="BN138" s="486"/>
      <c r="BO138" s="486"/>
      <c r="BP138" s="486"/>
      <c r="BQ138" s="486"/>
      <c r="BR138" s="486"/>
      <c r="BS138" s="486"/>
      <c r="BT138" s="486"/>
      <c r="BU138" s="486"/>
      <c r="BV138" s="486"/>
      <c r="BW138" s="487"/>
      <c r="BX138" s="257"/>
      <c r="BY138" s="258"/>
      <c r="BZ138" s="258"/>
      <c r="CA138" s="259"/>
      <c r="CB138" s="494"/>
      <c r="CC138" s="495"/>
      <c r="CD138" s="495"/>
      <c r="CE138" s="495"/>
      <c r="CF138" s="495"/>
      <c r="CG138" s="495"/>
      <c r="CH138" s="495"/>
      <c r="CI138" s="495"/>
      <c r="CJ138" s="495"/>
      <c r="CK138" s="496"/>
    </row>
    <row r="139" spans="3:90" ht="12.95" customHeight="1" thickBot="1">
      <c r="C139" s="16"/>
      <c r="D139" s="186" t="s">
        <v>35</v>
      </c>
      <c r="E139" s="186"/>
      <c r="F139" s="186"/>
      <c r="G139" s="186"/>
      <c r="H139" s="500" t="str">
        <f>IF(H19="","",H19)</f>
        <v/>
      </c>
      <c r="I139" s="500"/>
      <c r="J139" s="500"/>
      <c r="K139" s="500"/>
      <c r="L139" s="500"/>
      <c r="M139" s="500"/>
      <c r="N139" s="500"/>
      <c r="O139" s="500"/>
      <c r="P139" s="500"/>
      <c r="Q139" s="500"/>
      <c r="R139" s="500"/>
      <c r="S139" s="500"/>
      <c r="T139" s="500"/>
      <c r="U139" s="500"/>
      <c r="V139" s="500"/>
      <c r="W139" s="500"/>
      <c r="X139" s="500"/>
      <c r="Y139" s="500"/>
      <c r="Z139" s="500"/>
      <c r="AA139" s="500"/>
      <c r="AB139" s="500"/>
      <c r="AC139" s="500"/>
      <c r="AD139" s="500"/>
      <c r="AE139" s="501"/>
      <c r="AG139" s="192" t="s">
        <v>37</v>
      </c>
      <c r="AH139" s="176"/>
      <c r="AI139" s="176"/>
      <c r="AJ139" s="176"/>
      <c r="AK139" s="176"/>
      <c r="AL139" s="176"/>
      <c r="AM139" s="176"/>
      <c r="AN139" s="193"/>
      <c r="AO139" s="208" t="str">
        <f>IF(AO19="","",AO19)</f>
        <v/>
      </c>
      <c r="AP139" s="209"/>
      <c r="AQ139" s="209"/>
      <c r="AR139" s="209"/>
      <c r="AS139" s="209"/>
      <c r="AT139" s="209"/>
      <c r="AU139" s="209"/>
      <c r="AV139" s="209"/>
      <c r="AW139" s="209"/>
      <c r="AX139" s="209"/>
      <c r="AY139" s="209"/>
      <c r="AZ139" s="209"/>
      <c r="BA139" s="209"/>
      <c r="BB139" s="209"/>
      <c r="BC139" s="209"/>
      <c r="BD139" s="209"/>
      <c r="BE139" s="209"/>
      <c r="BF139" s="209"/>
      <c r="BG139" s="210"/>
      <c r="BI139" s="242"/>
      <c r="BJ139" s="195"/>
      <c r="BK139" s="195"/>
      <c r="BL139" s="243"/>
      <c r="BM139" s="520"/>
      <c r="BN139" s="521"/>
      <c r="BO139" s="521"/>
      <c r="BP139" s="521"/>
      <c r="BQ139" s="521"/>
      <c r="BR139" s="521"/>
      <c r="BS139" s="521"/>
      <c r="BT139" s="521"/>
      <c r="BU139" s="521"/>
      <c r="BV139" s="521"/>
      <c r="BW139" s="522"/>
      <c r="BX139" s="274"/>
      <c r="BY139" s="275"/>
      <c r="BZ139" s="275"/>
      <c r="CA139" s="276"/>
      <c r="CB139" s="497"/>
      <c r="CC139" s="498"/>
      <c r="CD139" s="498"/>
      <c r="CE139" s="498"/>
      <c r="CF139" s="498"/>
      <c r="CG139" s="498"/>
      <c r="CH139" s="498"/>
      <c r="CI139" s="498"/>
      <c r="CJ139" s="498"/>
      <c r="CK139" s="499"/>
    </row>
    <row r="140" spans="3:90" ht="12.95" customHeight="1">
      <c r="C140" s="16"/>
      <c r="D140" s="11"/>
      <c r="E140" s="11"/>
      <c r="F140" s="11"/>
      <c r="G140" s="11"/>
      <c r="H140" s="500"/>
      <c r="I140" s="500"/>
      <c r="J140" s="500"/>
      <c r="K140" s="500"/>
      <c r="L140" s="500"/>
      <c r="M140" s="500"/>
      <c r="N140" s="500"/>
      <c r="O140" s="500"/>
      <c r="P140" s="500"/>
      <c r="Q140" s="500"/>
      <c r="R140" s="500"/>
      <c r="S140" s="500"/>
      <c r="T140" s="500"/>
      <c r="U140" s="500"/>
      <c r="V140" s="500"/>
      <c r="W140" s="500"/>
      <c r="X140" s="500"/>
      <c r="Y140" s="500"/>
      <c r="Z140" s="500"/>
      <c r="AA140" s="500"/>
      <c r="AB140" s="500"/>
      <c r="AC140" s="500"/>
      <c r="AD140" s="500"/>
      <c r="AE140" s="501"/>
      <c r="AG140" s="192"/>
      <c r="AH140" s="176"/>
      <c r="AI140" s="176"/>
      <c r="AJ140" s="176"/>
      <c r="AK140" s="176"/>
      <c r="AL140" s="176"/>
      <c r="AM140" s="176"/>
      <c r="AN140" s="193"/>
      <c r="AO140" s="208"/>
      <c r="AP140" s="209"/>
      <c r="AQ140" s="209"/>
      <c r="AR140" s="209"/>
      <c r="AS140" s="209"/>
      <c r="AT140" s="209"/>
      <c r="AU140" s="209"/>
      <c r="AV140" s="209"/>
      <c r="AW140" s="209"/>
      <c r="AX140" s="209"/>
      <c r="AY140" s="209"/>
      <c r="AZ140" s="209"/>
      <c r="BA140" s="209"/>
      <c r="BB140" s="209"/>
      <c r="BC140" s="209"/>
      <c r="BD140" s="209"/>
      <c r="BE140" s="209"/>
      <c r="BF140" s="209"/>
      <c r="BG140" s="210"/>
      <c r="BI140" s="289" t="str">
        <f>BI20</f>
        <v>※登録取引銀行を変更する場合は、事前に弊社経理部に申し出てください。</v>
      </c>
      <c r="BJ140" s="289"/>
      <c r="BK140" s="289"/>
      <c r="BL140" s="289"/>
      <c r="BM140" s="289"/>
      <c r="BN140" s="289"/>
      <c r="BO140" s="289"/>
      <c r="BP140" s="289"/>
      <c r="BQ140" s="289"/>
      <c r="BR140" s="289"/>
      <c r="BS140" s="289"/>
      <c r="BT140" s="289"/>
      <c r="BU140" s="289"/>
      <c r="BV140" s="289"/>
      <c r="BW140" s="289"/>
      <c r="BX140" s="289"/>
      <c r="BY140" s="289"/>
      <c r="BZ140" s="289"/>
      <c r="CA140" s="289"/>
      <c r="CB140" s="289"/>
      <c r="CC140" s="289"/>
      <c r="CD140" s="289"/>
      <c r="CE140" s="289"/>
      <c r="CF140" s="289"/>
      <c r="CG140" s="289"/>
      <c r="CH140" s="289"/>
      <c r="CI140" s="289"/>
      <c r="CJ140" s="289"/>
      <c r="CK140" s="289"/>
      <c r="CL140" s="289"/>
    </row>
    <row r="141" spans="3:90" ht="12.95" customHeight="1" thickBot="1">
      <c r="C141" s="25"/>
      <c r="D141" s="26"/>
      <c r="E141" s="26"/>
      <c r="F141" s="26"/>
      <c r="G141" s="26"/>
      <c r="H141" s="502"/>
      <c r="I141" s="502"/>
      <c r="J141" s="502"/>
      <c r="K141" s="502"/>
      <c r="L141" s="502"/>
      <c r="M141" s="502"/>
      <c r="N141" s="502"/>
      <c r="O141" s="502"/>
      <c r="P141" s="502"/>
      <c r="Q141" s="502"/>
      <c r="R141" s="502"/>
      <c r="S141" s="502"/>
      <c r="T141" s="502"/>
      <c r="U141" s="502"/>
      <c r="V141" s="502"/>
      <c r="W141" s="502"/>
      <c r="X141" s="502"/>
      <c r="Y141" s="502"/>
      <c r="Z141" s="502"/>
      <c r="AA141" s="502"/>
      <c r="AB141" s="502"/>
      <c r="AC141" s="502"/>
      <c r="AD141" s="502"/>
      <c r="AE141" s="503"/>
      <c r="AG141" s="202"/>
      <c r="AH141" s="203"/>
      <c r="AI141" s="203"/>
      <c r="AJ141" s="203"/>
      <c r="AK141" s="203"/>
      <c r="AL141" s="203"/>
      <c r="AM141" s="203"/>
      <c r="AN141" s="204"/>
      <c r="AO141" s="211"/>
      <c r="AP141" s="212"/>
      <c r="AQ141" s="212"/>
      <c r="AR141" s="212"/>
      <c r="AS141" s="212"/>
      <c r="AT141" s="212"/>
      <c r="AU141" s="212"/>
      <c r="AV141" s="212"/>
      <c r="AW141" s="212"/>
      <c r="AX141" s="212"/>
      <c r="AY141" s="212"/>
      <c r="AZ141" s="212"/>
      <c r="BA141" s="212"/>
      <c r="BB141" s="212"/>
      <c r="BC141" s="212"/>
      <c r="BD141" s="212"/>
      <c r="BE141" s="212"/>
      <c r="BF141" s="212"/>
      <c r="BG141" s="213"/>
      <c r="BI141" s="289"/>
      <c r="BJ141" s="289"/>
      <c r="BK141" s="289"/>
      <c r="BL141" s="289"/>
      <c r="BM141" s="289"/>
      <c r="BN141" s="289"/>
      <c r="BO141" s="289"/>
      <c r="BP141" s="289"/>
      <c r="BQ141" s="289"/>
      <c r="BR141" s="289"/>
      <c r="BS141" s="289"/>
      <c r="BT141" s="289"/>
      <c r="BU141" s="289"/>
      <c r="BV141" s="289"/>
      <c r="BW141" s="289"/>
      <c r="BX141" s="289"/>
      <c r="BY141" s="289"/>
      <c r="BZ141" s="289"/>
      <c r="CA141" s="289"/>
      <c r="CB141" s="289"/>
      <c r="CC141" s="289"/>
      <c r="CD141" s="289"/>
      <c r="CE141" s="289"/>
      <c r="CF141" s="289"/>
      <c r="CG141" s="289"/>
      <c r="CH141" s="289"/>
      <c r="CI141" s="289"/>
      <c r="CJ141" s="289"/>
      <c r="CK141" s="289"/>
      <c r="CL141" s="289"/>
    </row>
    <row r="142" spans="3:90" ht="12.95" customHeight="1" thickBot="1">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row>
    <row r="143" spans="3:90" ht="12.95" customHeight="1">
      <c r="C143" s="295" t="s">
        <v>39</v>
      </c>
      <c r="D143" s="295"/>
      <c r="E143" s="295"/>
      <c r="F143" s="295"/>
      <c r="G143" s="295"/>
      <c r="H143" s="295"/>
      <c r="I143" s="532" t="str">
        <f>IF(I23="","",I23)</f>
        <v/>
      </c>
      <c r="J143" s="532"/>
      <c r="K143" s="532"/>
      <c r="L143" s="532"/>
      <c r="M143" s="532"/>
      <c r="N143" s="532"/>
      <c r="O143" s="532"/>
      <c r="P143" s="532"/>
      <c r="Q143" s="532"/>
      <c r="R143" s="532"/>
      <c r="S143" s="295" t="s">
        <v>41</v>
      </c>
      <c r="T143" s="295"/>
      <c r="U143" s="295"/>
      <c r="V143" s="295"/>
      <c r="W143" s="295"/>
      <c r="X143" s="295"/>
      <c r="Y143" s="535" t="str">
        <f>IF(Y23="","",Y23)</f>
        <v/>
      </c>
      <c r="Z143" s="535"/>
      <c r="AA143" s="535"/>
      <c r="AB143" s="535"/>
      <c r="AC143" s="535"/>
      <c r="AD143" s="535"/>
      <c r="AE143" s="535"/>
      <c r="AF143" s="535"/>
      <c r="AG143" s="535"/>
      <c r="AH143" s="535"/>
      <c r="AI143" s="535"/>
      <c r="AJ143" s="535"/>
      <c r="AK143" s="535"/>
      <c r="AL143" s="535"/>
      <c r="AM143" s="535"/>
      <c r="AN143" s="535"/>
      <c r="AO143" s="535"/>
      <c r="AP143" s="535"/>
      <c r="AQ143" s="535"/>
      <c r="AR143" s="535"/>
      <c r="AS143" s="535"/>
      <c r="AT143" s="535"/>
      <c r="AU143" s="535"/>
      <c r="AV143" s="535"/>
      <c r="AW143" s="535"/>
      <c r="AX143" s="535"/>
      <c r="AY143" s="535"/>
      <c r="AZ143" s="535"/>
      <c r="BA143" s="535"/>
      <c r="BB143" s="535"/>
      <c r="BC143" s="535"/>
      <c r="BD143" s="535"/>
      <c r="BE143" s="63"/>
      <c r="BG143" s="245" t="s">
        <v>43</v>
      </c>
      <c r="BH143" s="234"/>
      <c r="BI143" s="234"/>
      <c r="BJ143" s="234"/>
      <c r="BK143" s="234"/>
      <c r="BL143" s="234"/>
      <c r="BM143" s="234"/>
      <c r="BN143" s="246"/>
      <c r="BO143" s="523" t="str">
        <f>IF(BO23="","",BO23)</f>
        <v/>
      </c>
      <c r="BP143" s="524"/>
      <c r="BQ143" s="524"/>
      <c r="BR143" s="524"/>
      <c r="BS143" s="524"/>
      <c r="BT143" s="524"/>
      <c r="BU143" s="524"/>
      <c r="BV143" s="524"/>
      <c r="BW143" s="310" t="s">
        <v>45</v>
      </c>
      <c r="BX143" s="255"/>
      <c r="BY143" s="255"/>
      <c r="BZ143" s="255"/>
      <c r="CA143" s="255"/>
      <c r="CB143" s="255"/>
      <c r="CC143" s="256"/>
      <c r="CD143" s="523" t="str">
        <f>IF(CD23="","",CD23)</f>
        <v/>
      </c>
      <c r="CE143" s="524"/>
      <c r="CF143" s="524"/>
      <c r="CG143" s="524"/>
      <c r="CH143" s="524"/>
      <c r="CI143" s="524"/>
      <c r="CJ143" s="524"/>
      <c r="CK143" s="525"/>
    </row>
    <row r="144" spans="3:90" ht="12.95" customHeight="1">
      <c r="C144" s="296"/>
      <c r="D144" s="296"/>
      <c r="E144" s="296"/>
      <c r="F144" s="296"/>
      <c r="G144" s="296"/>
      <c r="H144" s="296"/>
      <c r="I144" s="533"/>
      <c r="J144" s="533"/>
      <c r="K144" s="533"/>
      <c r="L144" s="533"/>
      <c r="M144" s="533"/>
      <c r="N144" s="533"/>
      <c r="O144" s="533"/>
      <c r="P144" s="533"/>
      <c r="Q144" s="533"/>
      <c r="R144" s="533"/>
      <c r="S144" s="296"/>
      <c r="T144" s="296"/>
      <c r="U144" s="296"/>
      <c r="V144" s="296"/>
      <c r="W144" s="296"/>
      <c r="X144" s="296"/>
      <c r="Y144" s="536"/>
      <c r="Z144" s="536"/>
      <c r="AA144" s="536"/>
      <c r="AB144" s="536"/>
      <c r="AC144" s="536"/>
      <c r="AD144" s="536"/>
      <c r="AE144" s="536"/>
      <c r="AF144" s="536"/>
      <c r="AG144" s="536"/>
      <c r="AH144" s="536"/>
      <c r="AI144" s="536"/>
      <c r="AJ144" s="536"/>
      <c r="AK144" s="536"/>
      <c r="AL144" s="536"/>
      <c r="AM144" s="536"/>
      <c r="AN144" s="536"/>
      <c r="AO144" s="536"/>
      <c r="AP144" s="536"/>
      <c r="AQ144" s="536"/>
      <c r="AR144" s="536"/>
      <c r="AS144" s="536"/>
      <c r="AT144" s="536"/>
      <c r="AU144" s="536"/>
      <c r="AV144" s="536"/>
      <c r="AW144" s="536"/>
      <c r="AX144" s="536"/>
      <c r="AY144" s="536"/>
      <c r="AZ144" s="536"/>
      <c r="BA144" s="536"/>
      <c r="BB144" s="536"/>
      <c r="BC144" s="536"/>
      <c r="BD144" s="536"/>
      <c r="BE144" s="63"/>
      <c r="BG144" s="241"/>
      <c r="BH144" s="176"/>
      <c r="BI144" s="176"/>
      <c r="BJ144" s="176"/>
      <c r="BK144" s="176"/>
      <c r="BL144" s="176"/>
      <c r="BM144" s="176"/>
      <c r="BN144" s="193"/>
      <c r="BO144" s="526"/>
      <c r="BP144" s="527"/>
      <c r="BQ144" s="527"/>
      <c r="BR144" s="527"/>
      <c r="BS144" s="527"/>
      <c r="BT144" s="527"/>
      <c r="BU144" s="527"/>
      <c r="BV144" s="527"/>
      <c r="BW144" s="291"/>
      <c r="BX144" s="258"/>
      <c r="BY144" s="258"/>
      <c r="BZ144" s="258"/>
      <c r="CA144" s="258"/>
      <c r="CB144" s="258"/>
      <c r="CC144" s="259"/>
      <c r="CD144" s="526"/>
      <c r="CE144" s="527"/>
      <c r="CF144" s="527"/>
      <c r="CG144" s="527"/>
      <c r="CH144" s="527"/>
      <c r="CI144" s="527"/>
      <c r="CJ144" s="527"/>
      <c r="CK144" s="528"/>
    </row>
    <row r="145" spans="3:184" ht="12.95" customHeight="1" thickBot="1">
      <c r="C145" s="296"/>
      <c r="D145" s="296"/>
      <c r="E145" s="296"/>
      <c r="F145" s="296"/>
      <c r="G145" s="296"/>
      <c r="H145" s="296"/>
      <c r="I145" s="533"/>
      <c r="J145" s="533"/>
      <c r="K145" s="533"/>
      <c r="L145" s="533"/>
      <c r="M145" s="533"/>
      <c r="N145" s="533"/>
      <c r="O145" s="533"/>
      <c r="P145" s="533"/>
      <c r="Q145" s="533"/>
      <c r="R145" s="533"/>
      <c r="S145" s="296"/>
      <c r="T145" s="296"/>
      <c r="U145" s="296"/>
      <c r="V145" s="296"/>
      <c r="W145" s="296"/>
      <c r="X145" s="296"/>
      <c r="Y145" s="536"/>
      <c r="Z145" s="536"/>
      <c r="AA145" s="536"/>
      <c r="AB145" s="536"/>
      <c r="AC145" s="536"/>
      <c r="AD145" s="536"/>
      <c r="AE145" s="536"/>
      <c r="AF145" s="536"/>
      <c r="AG145" s="536"/>
      <c r="AH145" s="536"/>
      <c r="AI145" s="536"/>
      <c r="AJ145" s="536"/>
      <c r="AK145" s="536"/>
      <c r="AL145" s="536"/>
      <c r="AM145" s="536"/>
      <c r="AN145" s="536"/>
      <c r="AO145" s="536"/>
      <c r="AP145" s="536"/>
      <c r="AQ145" s="536"/>
      <c r="AR145" s="536"/>
      <c r="AS145" s="536"/>
      <c r="AT145" s="536"/>
      <c r="AU145" s="536"/>
      <c r="AV145" s="536"/>
      <c r="AW145" s="536"/>
      <c r="AX145" s="536"/>
      <c r="AY145" s="536"/>
      <c r="AZ145" s="536"/>
      <c r="BA145" s="536"/>
      <c r="BB145" s="536"/>
      <c r="BC145" s="536"/>
      <c r="BD145" s="536"/>
      <c r="BG145" s="242"/>
      <c r="BH145" s="195"/>
      <c r="BI145" s="195"/>
      <c r="BJ145" s="195"/>
      <c r="BK145" s="195"/>
      <c r="BL145" s="195"/>
      <c r="BM145" s="195"/>
      <c r="BN145" s="243"/>
      <c r="BO145" s="529"/>
      <c r="BP145" s="530"/>
      <c r="BQ145" s="530"/>
      <c r="BR145" s="530"/>
      <c r="BS145" s="530"/>
      <c r="BT145" s="530"/>
      <c r="BU145" s="530"/>
      <c r="BV145" s="530"/>
      <c r="BW145" s="292"/>
      <c r="BX145" s="275"/>
      <c r="BY145" s="275"/>
      <c r="BZ145" s="275"/>
      <c r="CA145" s="275"/>
      <c r="CB145" s="275"/>
      <c r="CC145" s="276"/>
      <c r="CD145" s="529"/>
      <c r="CE145" s="530"/>
      <c r="CF145" s="530"/>
      <c r="CG145" s="530"/>
      <c r="CH145" s="530"/>
      <c r="CI145" s="530"/>
      <c r="CJ145" s="530"/>
      <c r="CK145" s="531"/>
    </row>
    <row r="146" spans="3:184" ht="12.95" customHeight="1">
      <c r="C146" s="296"/>
      <c r="D146" s="296"/>
      <c r="E146" s="296"/>
      <c r="F146" s="296"/>
      <c r="G146" s="296"/>
      <c r="H146" s="296"/>
      <c r="I146" s="533"/>
      <c r="J146" s="533"/>
      <c r="K146" s="533"/>
      <c r="L146" s="533"/>
      <c r="M146" s="533"/>
      <c r="N146" s="533"/>
      <c r="O146" s="533"/>
      <c r="P146" s="533"/>
      <c r="Q146" s="533"/>
      <c r="R146" s="533"/>
      <c r="S146" s="296"/>
      <c r="T146" s="296"/>
      <c r="U146" s="296"/>
      <c r="V146" s="296"/>
      <c r="W146" s="296"/>
      <c r="X146" s="296"/>
      <c r="Y146" s="536"/>
      <c r="Z146" s="536"/>
      <c r="AA146" s="536"/>
      <c r="AB146" s="536"/>
      <c r="AC146" s="536"/>
      <c r="AD146" s="536"/>
      <c r="AE146" s="536"/>
      <c r="AF146" s="536"/>
      <c r="AG146" s="536"/>
      <c r="AH146" s="536"/>
      <c r="AI146" s="536"/>
      <c r="AJ146" s="536"/>
      <c r="AK146" s="536"/>
      <c r="AL146" s="536"/>
      <c r="AM146" s="536"/>
      <c r="AN146" s="536"/>
      <c r="AO146" s="536"/>
      <c r="AP146" s="536"/>
      <c r="AQ146" s="536"/>
      <c r="AR146" s="536"/>
      <c r="AS146" s="536"/>
      <c r="AT146" s="536"/>
      <c r="AU146" s="536"/>
      <c r="AV146" s="536"/>
      <c r="AW146" s="536"/>
      <c r="AX146" s="536"/>
      <c r="AY146" s="536"/>
      <c r="AZ146" s="536"/>
      <c r="BA146" s="536"/>
      <c r="BB146" s="536"/>
      <c r="BC146" s="536"/>
      <c r="BD146" s="536"/>
      <c r="BG146" s="241" t="s">
        <v>46</v>
      </c>
      <c r="BH146" s="176"/>
      <c r="BI146" s="176"/>
      <c r="BJ146" s="176"/>
      <c r="BK146" s="176"/>
      <c r="BL146" s="176"/>
      <c r="BM146" s="176"/>
      <c r="BN146" s="193"/>
      <c r="BO146" s="482" t="str">
        <f>IF(BO26="","",BO26)</f>
        <v/>
      </c>
      <c r="BP146" s="483"/>
      <c r="BQ146" s="483"/>
      <c r="BR146" s="483"/>
      <c r="BS146" s="483"/>
      <c r="BT146" s="483"/>
      <c r="BU146" s="483"/>
      <c r="BV146" s="504"/>
      <c r="BW146" s="291" t="s">
        <v>48</v>
      </c>
      <c r="BX146" s="258"/>
      <c r="BY146" s="258"/>
      <c r="BZ146" s="258"/>
      <c r="CA146" s="258"/>
      <c r="CB146" s="258"/>
      <c r="CC146" s="259"/>
      <c r="CD146" s="482" t="str">
        <f>IF(CD26="","",CD26)</f>
        <v/>
      </c>
      <c r="CE146" s="483"/>
      <c r="CF146" s="483"/>
      <c r="CG146" s="483"/>
      <c r="CH146" s="483"/>
      <c r="CI146" s="483"/>
      <c r="CJ146" s="483"/>
      <c r="CK146" s="504"/>
    </row>
    <row r="147" spans="3:184" ht="12.95" customHeight="1">
      <c r="C147" s="296"/>
      <c r="D147" s="296"/>
      <c r="E147" s="296"/>
      <c r="F147" s="296"/>
      <c r="G147" s="296"/>
      <c r="H147" s="296"/>
      <c r="I147" s="533"/>
      <c r="J147" s="533"/>
      <c r="K147" s="533"/>
      <c r="L147" s="533"/>
      <c r="M147" s="533"/>
      <c r="N147" s="533"/>
      <c r="O147" s="533"/>
      <c r="P147" s="533"/>
      <c r="Q147" s="533"/>
      <c r="R147" s="533"/>
      <c r="S147" s="296"/>
      <c r="T147" s="296"/>
      <c r="U147" s="296"/>
      <c r="V147" s="296"/>
      <c r="W147" s="296"/>
      <c r="X147" s="296"/>
      <c r="Y147" s="536"/>
      <c r="Z147" s="536"/>
      <c r="AA147" s="536"/>
      <c r="AB147" s="536"/>
      <c r="AC147" s="536"/>
      <c r="AD147" s="536"/>
      <c r="AE147" s="536"/>
      <c r="AF147" s="536"/>
      <c r="AG147" s="536"/>
      <c r="AH147" s="536"/>
      <c r="AI147" s="536"/>
      <c r="AJ147" s="536"/>
      <c r="AK147" s="536"/>
      <c r="AL147" s="536"/>
      <c r="AM147" s="536"/>
      <c r="AN147" s="536"/>
      <c r="AO147" s="536"/>
      <c r="AP147" s="536"/>
      <c r="AQ147" s="536"/>
      <c r="AR147" s="536"/>
      <c r="AS147" s="536"/>
      <c r="AT147" s="536"/>
      <c r="AU147" s="536"/>
      <c r="AV147" s="536"/>
      <c r="AW147" s="536"/>
      <c r="AX147" s="536"/>
      <c r="AY147" s="536"/>
      <c r="AZ147" s="536"/>
      <c r="BA147" s="536"/>
      <c r="BB147" s="536"/>
      <c r="BC147" s="536"/>
      <c r="BD147" s="536"/>
      <c r="BG147" s="241"/>
      <c r="BH147" s="176"/>
      <c r="BI147" s="176"/>
      <c r="BJ147" s="176"/>
      <c r="BK147" s="176"/>
      <c r="BL147" s="176"/>
      <c r="BM147" s="176"/>
      <c r="BN147" s="193"/>
      <c r="BO147" s="485"/>
      <c r="BP147" s="486"/>
      <c r="BQ147" s="486"/>
      <c r="BR147" s="486"/>
      <c r="BS147" s="486"/>
      <c r="BT147" s="486"/>
      <c r="BU147" s="486"/>
      <c r="BV147" s="505"/>
      <c r="BW147" s="291"/>
      <c r="BX147" s="258"/>
      <c r="BY147" s="258"/>
      <c r="BZ147" s="258"/>
      <c r="CA147" s="258"/>
      <c r="CB147" s="258"/>
      <c r="CC147" s="259"/>
      <c r="CD147" s="485"/>
      <c r="CE147" s="486"/>
      <c r="CF147" s="486"/>
      <c r="CG147" s="486"/>
      <c r="CH147" s="486"/>
      <c r="CI147" s="486"/>
      <c r="CJ147" s="486"/>
      <c r="CK147" s="505"/>
    </row>
    <row r="148" spans="3:184" ht="12.95" customHeight="1" thickBot="1">
      <c r="C148" s="297"/>
      <c r="D148" s="297"/>
      <c r="E148" s="297"/>
      <c r="F148" s="297"/>
      <c r="G148" s="297"/>
      <c r="H148" s="297"/>
      <c r="I148" s="534"/>
      <c r="J148" s="534"/>
      <c r="K148" s="534"/>
      <c r="L148" s="534"/>
      <c r="M148" s="534"/>
      <c r="N148" s="534"/>
      <c r="O148" s="534"/>
      <c r="P148" s="534"/>
      <c r="Q148" s="534"/>
      <c r="R148" s="534"/>
      <c r="S148" s="297"/>
      <c r="T148" s="297"/>
      <c r="U148" s="297"/>
      <c r="V148" s="297"/>
      <c r="W148" s="297"/>
      <c r="X148" s="297"/>
      <c r="Y148" s="537"/>
      <c r="Z148" s="537"/>
      <c r="AA148" s="537"/>
      <c r="AB148" s="537"/>
      <c r="AC148" s="537"/>
      <c r="AD148" s="537"/>
      <c r="AE148" s="537"/>
      <c r="AF148" s="537"/>
      <c r="AG148" s="537"/>
      <c r="AH148" s="537"/>
      <c r="AI148" s="537"/>
      <c r="AJ148" s="537"/>
      <c r="AK148" s="537"/>
      <c r="AL148" s="537"/>
      <c r="AM148" s="537"/>
      <c r="AN148" s="537"/>
      <c r="AO148" s="537"/>
      <c r="AP148" s="537"/>
      <c r="AQ148" s="537"/>
      <c r="AR148" s="537"/>
      <c r="AS148" s="537"/>
      <c r="AT148" s="537"/>
      <c r="AU148" s="537"/>
      <c r="AV148" s="537"/>
      <c r="AW148" s="537"/>
      <c r="AX148" s="537"/>
      <c r="AY148" s="537"/>
      <c r="AZ148" s="537"/>
      <c r="BA148" s="537"/>
      <c r="BB148" s="537"/>
      <c r="BC148" s="537"/>
      <c r="BD148" s="537"/>
      <c r="BG148" s="242"/>
      <c r="BH148" s="195"/>
      <c r="BI148" s="195"/>
      <c r="BJ148" s="195"/>
      <c r="BK148" s="195"/>
      <c r="BL148" s="195"/>
      <c r="BM148" s="195"/>
      <c r="BN148" s="243"/>
      <c r="BO148" s="520"/>
      <c r="BP148" s="521"/>
      <c r="BQ148" s="521"/>
      <c r="BR148" s="521"/>
      <c r="BS148" s="521"/>
      <c r="BT148" s="521"/>
      <c r="BU148" s="521"/>
      <c r="BV148" s="619"/>
      <c r="BW148" s="292"/>
      <c r="BX148" s="275"/>
      <c r="BY148" s="275"/>
      <c r="BZ148" s="275"/>
      <c r="CA148" s="275"/>
      <c r="CB148" s="275"/>
      <c r="CC148" s="276"/>
      <c r="CD148" s="520"/>
      <c r="CE148" s="521"/>
      <c r="CF148" s="521"/>
      <c r="CG148" s="521"/>
      <c r="CH148" s="521"/>
      <c r="CI148" s="521"/>
      <c r="CJ148" s="521"/>
      <c r="CK148" s="619"/>
    </row>
    <row r="149" spans="3:184" ht="12.95" customHeight="1"/>
    <row r="150" spans="3:184" ht="12.95" customHeight="1" thickBot="1">
      <c r="C150" s="1" t="s">
        <v>49</v>
      </c>
    </row>
    <row r="151" spans="3:184" ht="12.95" customHeight="1" thickBot="1">
      <c r="C151" s="245" t="s">
        <v>50</v>
      </c>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354"/>
      <c r="AC151" s="294" t="s">
        <v>51</v>
      </c>
      <c r="AD151" s="294"/>
      <c r="AE151" s="294"/>
      <c r="AF151" s="294"/>
      <c r="AG151" s="245" t="s">
        <v>52</v>
      </c>
      <c r="AH151" s="234"/>
      <c r="AI151" s="234"/>
      <c r="AJ151" s="234"/>
      <c r="AK151" s="354"/>
      <c r="AL151" s="245" t="s">
        <v>53</v>
      </c>
      <c r="AM151" s="234"/>
      <c r="AN151" s="234"/>
      <c r="AO151" s="234"/>
      <c r="AP151" s="234"/>
      <c r="AQ151" s="234"/>
      <c r="AR151" s="234"/>
      <c r="AS151" s="354"/>
      <c r="AT151" s="214" t="s">
        <v>54</v>
      </c>
      <c r="AU151" s="215"/>
      <c r="AV151" s="215"/>
      <c r="AW151" s="215"/>
      <c r="AX151" s="215"/>
      <c r="AY151" s="215"/>
      <c r="AZ151" s="215"/>
      <c r="BA151" s="215"/>
      <c r="BB151" s="356"/>
      <c r="BC151" s="245" t="s">
        <v>55</v>
      </c>
      <c r="BD151" s="234"/>
      <c r="BE151" s="234"/>
      <c r="BF151" s="234"/>
      <c r="BG151" s="234"/>
      <c r="BH151" s="234"/>
      <c r="BI151" s="234"/>
      <c r="BJ151" s="354"/>
      <c r="BK151" s="294" t="s">
        <v>56</v>
      </c>
      <c r="BL151" s="294"/>
      <c r="BM151" s="294"/>
      <c r="BN151" s="294"/>
      <c r="BO151" s="294"/>
      <c r="BP151" s="294"/>
      <c r="BQ151" s="294"/>
      <c r="BR151" s="294"/>
      <c r="BS151" s="294"/>
      <c r="BT151" s="294"/>
      <c r="BU151" s="294"/>
      <c r="BV151" s="294"/>
      <c r="BW151" s="294"/>
      <c r="BX151" s="294"/>
      <c r="BY151" s="294"/>
      <c r="BZ151" s="294"/>
      <c r="CA151" s="294"/>
      <c r="CB151" s="294"/>
      <c r="CC151" s="294"/>
      <c r="CD151" s="294"/>
      <c r="CE151" s="294"/>
      <c r="CF151" s="294"/>
      <c r="CG151" s="294"/>
      <c r="CH151" s="294"/>
      <c r="CI151" s="294"/>
      <c r="CJ151" s="294"/>
      <c r="CK151" s="294"/>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EL151" s="8"/>
      <c r="EM151" s="8"/>
      <c r="EN151" s="30"/>
      <c r="EO151" s="30"/>
      <c r="EP151" s="30"/>
      <c r="EQ151" s="30"/>
      <c r="ER151" s="30"/>
      <c r="ES151" s="30"/>
      <c r="ET151" s="30"/>
      <c r="EU151" s="30"/>
      <c r="EV151" s="30"/>
      <c r="EW151" s="30"/>
      <c r="EX151" s="8"/>
      <c r="EY151" s="8"/>
      <c r="EZ151" s="8"/>
      <c r="FA151" s="8"/>
      <c r="FB151" s="8"/>
      <c r="FC151" s="8"/>
    </row>
    <row r="152" spans="3:184" ht="12.95" customHeight="1" thickBot="1">
      <c r="C152" s="242"/>
      <c r="D152" s="195"/>
      <c r="E152" s="195"/>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355"/>
      <c r="AC152" s="294"/>
      <c r="AD152" s="294"/>
      <c r="AE152" s="294"/>
      <c r="AF152" s="294"/>
      <c r="AG152" s="242"/>
      <c r="AH152" s="195"/>
      <c r="AI152" s="195"/>
      <c r="AJ152" s="195"/>
      <c r="AK152" s="355"/>
      <c r="AL152" s="242"/>
      <c r="AM152" s="195"/>
      <c r="AN152" s="195"/>
      <c r="AO152" s="195"/>
      <c r="AP152" s="195"/>
      <c r="AQ152" s="195"/>
      <c r="AR152" s="195"/>
      <c r="AS152" s="355"/>
      <c r="AT152" s="217"/>
      <c r="AU152" s="218"/>
      <c r="AV152" s="218"/>
      <c r="AW152" s="218"/>
      <c r="AX152" s="218"/>
      <c r="AY152" s="218"/>
      <c r="AZ152" s="218"/>
      <c r="BA152" s="218"/>
      <c r="BB152" s="357"/>
      <c r="BC152" s="242"/>
      <c r="BD152" s="195"/>
      <c r="BE152" s="195"/>
      <c r="BF152" s="195"/>
      <c r="BG152" s="195"/>
      <c r="BH152" s="195"/>
      <c r="BI152" s="195"/>
      <c r="BJ152" s="355"/>
      <c r="BK152" s="313" t="s">
        <v>57</v>
      </c>
      <c r="BL152" s="313"/>
      <c r="BM152" s="313"/>
      <c r="BN152" s="313"/>
      <c r="BO152" s="313"/>
      <c r="BP152" s="313"/>
      <c r="BQ152" s="313"/>
      <c r="BR152" s="313"/>
      <c r="BS152" s="313"/>
      <c r="BT152" s="294" t="s">
        <v>58</v>
      </c>
      <c r="BU152" s="294"/>
      <c r="BV152" s="294"/>
      <c r="BW152" s="294"/>
      <c r="BX152" s="294"/>
      <c r="BY152" s="294"/>
      <c r="BZ152" s="294"/>
      <c r="CA152" s="294"/>
      <c r="CB152" s="294"/>
      <c r="CC152" s="314" t="s">
        <v>59</v>
      </c>
      <c r="CD152" s="315"/>
      <c r="CE152" s="315"/>
      <c r="CF152" s="315"/>
      <c r="CG152" s="315"/>
      <c r="CH152" s="315"/>
      <c r="CI152" s="315"/>
      <c r="CJ152" s="315"/>
      <c r="CK152" s="316"/>
      <c r="CL152" s="20"/>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EL152" s="8"/>
      <c r="EM152" s="8"/>
      <c r="EN152" s="30"/>
      <c r="EO152" s="30"/>
      <c r="EP152" s="30"/>
      <c r="EQ152" s="30"/>
      <c r="ER152" s="30"/>
      <c r="ES152" s="30"/>
      <c r="ET152" s="30"/>
      <c r="EU152" s="30"/>
      <c r="EV152" s="30"/>
      <c r="EW152" s="30"/>
      <c r="EX152" s="8"/>
      <c r="EY152" s="8"/>
      <c r="EZ152" s="8"/>
      <c r="FA152" s="8"/>
      <c r="FB152" s="8"/>
      <c r="FC152" s="8"/>
    </row>
    <row r="153" spans="3:184" ht="12.95" customHeight="1">
      <c r="C153" s="538" t="str">
        <f>IF($C93="","",C93)</f>
        <v/>
      </c>
      <c r="D153" s="539"/>
      <c r="E153" s="539"/>
      <c r="F153" s="539"/>
      <c r="G153" s="539"/>
      <c r="H153" s="539"/>
      <c r="I153" s="539"/>
      <c r="J153" s="539"/>
      <c r="K153" s="539"/>
      <c r="L153" s="539"/>
      <c r="M153" s="539"/>
      <c r="N153" s="539"/>
      <c r="O153" s="539"/>
      <c r="P153" s="539"/>
      <c r="Q153" s="539"/>
      <c r="R153" s="539"/>
      <c r="S153" s="539"/>
      <c r="T153" s="539"/>
      <c r="U153" s="539"/>
      <c r="V153" s="539"/>
      <c r="W153" s="539"/>
      <c r="X153" s="539"/>
      <c r="Y153" s="539"/>
      <c r="Z153" s="539"/>
      <c r="AA153" s="539"/>
      <c r="AB153" s="540"/>
      <c r="AC153" s="544" t="str">
        <f>IF(AC93="","",AC93)</f>
        <v/>
      </c>
      <c r="AD153" s="545"/>
      <c r="AE153" s="545"/>
      <c r="AF153" s="546"/>
      <c r="AG153" s="550" t="str">
        <f>IF(AG93="","",AG93)</f>
        <v/>
      </c>
      <c r="AH153" s="551"/>
      <c r="AI153" s="551"/>
      <c r="AJ153" s="551"/>
      <c r="AK153" s="551"/>
      <c r="AL153" s="554" t="str">
        <f>IF(AL93="","",AL93)</f>
        <v/>
      </c>
      <c r="AM153" s="555"/>
      <c r="AN153" s="555"/>
      <c r="AO153" s="555"/>
      <c r="AP153" s="555"/>
      <c r="AQ153" s="555"/>
      <c r="AR153" s="555"/>
      <c r="AS153" s="556"/>
      <c r="AT153" s="560" t="str">
        <f>IF(AT93="","",AT93)</f>
        <v/>
      </c>
      <c r="AU153" s="561"/>
      <c r="AV153" s="561"/>
      <c r="AW153" s="561"/>
      <c r="AX153" s="561"/>
      <c r="AY153" s="561"/>
      <c r="AZ153" s="561"/>
      <c r="BA153" s="561"/>
      <c r="BB153" s="562"/>
      <c r="BC153" s="345" t="str">
        <f>IF(BC93="","",BC93)</f>
        <v/>
      </c>
      <c r="BD153" s="346"/>
      <c r="BE153" s="346"/>
      <c r="BF153" s="346"/>
      <c r="BG153" s="346"/>
      <c r="BH153" s="346"/>
      <c r="BI153" s="346"/>
      <c r="BJ153" s="347"/>
      <c r="BK153" s="566" t="str">
        <f>IF(BK93="","",BK93)</f>
        <v/>
      </c>
      <c r="BL153" s="567"/>
      <c r="BM153" s="567"/>
      <c r="BN153" s="567"/>
      <c r="BO153" s="567"/>
      <c r="BP153" s="567"/>
      <c r="BQ153" s="567"/>
      <c r="BR153" s="567"/>
      <c r="BS153" s="568"/>
      <c r="BT153" s="572" t="str">
        <f>IF(BT93="","",BT93)</f>
        <v/>
      </c>
      <c r="BU153" s="573"/>
      <c r="BV153" s="573"/>
      <c r="BW153" s="573"/>
      <c r="BX153" s="573"/>
      <c r="BY153" s="573"/>
      <c r="BZ153" s="573"/>
      <c r="CA153" s="573"/>
      <c r="CB153" s="574"/>
      <c r="CC153" s="366" t="str">
        <f>IF(CC93="","",CC93)</f>
        <v/>
      </c>
      <c r="CD153" s="367"/>
      <c r="CE153" s="367"/>
      <c r="CF153" s="367"/>
      <c r="CG153" s="367"/>
      <c r="CH153" s="367"/>
      <c r="CI153" s="367"/>
      <c r="CJ153" s="367"/>
      <c r="CK153" s="367"/>
      <c r="CL153" s="31"/>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49"/>
      <c r="DL153" s="57"/>
      <c r="DM153" s="49"/>
      <c r="DN153" s="49"/>
      <c r="EL153" s="8"/>
      <c r="EM153" s="8"/>
      <c r="EN153" s="30"/>
      <c r="EO153" s="30"/>
      <c r="EP153" s="30"/>
      <c r="EQ153" s="30"/>
      <c r="ER153" s="30"/>
      <c r="ES153" s="30"/>
      <c r="ET153" s="30"/>
      <c r="EU153" s="30"/>
      <c r="EV153" s="30"/>
      <c r="EW153" s="30"/>
      <c r="EX153" s="8"/>
      <c r="EY153" s="8"/>
      <c r="EZ153" s="8"/>
      <c r="FA153" s="8"/>
      <c r="FB153" s="8"/>
      <c r="FC153" s="8"/>
    </row>
    <row r="154" spans="3:184" ht="12.95" customHeight="1">
      <c r="C154" s="541"/>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c r="AA154" s="542"/>
      <c r="AB154" s="543"/>
      <c r="AC154" s="547"/>
      <c r="AD154" s="548"/>
      <c r="AE154" s="548"/>
      <c r="AF154" s="549"/>
      <c r="AG154" s="552"/>
      <c r="AH154" s="553"/>
      <c r="AI154" s="553"/>
      <c r="AJ154" s="553"/>
      <c r="AK154" s="553"/>
      <c r="AL154" s="557"/>
      <c r="AM154" s="558"/>
      <c r="AN154" s="558"/>
      <c r="AO154" s="558"/>
      <c r="AP154" s="558"/>
      <c r="AQ154" s="558"/>
      <c r="AR154" s="558"/>
      <c r="AS154" s="559"/>
      <c r="AT154" s="563"/>
      <c r="AU154" s="564"/>
      <c r="AV154" s="564"/>
      <c r="AW154" s="564"/>
      <c r="AX154" s="564"/>
      <c r="AY154" s="564"/>
      <c r="AZ154" s="564"/>
      <c r="BA154" s="564"/>
      <c r="BB154" s="565"/>
      <c r="BC154" s="345"/>
      <c r="BD154" s="346"/>
      <c r="BE154" s="346"/>
      <c r="BF154" s="346"/>
      <c r="BG154" s="346"/>
      <c r="BH154" s="346"/>
      <c r="BI154" s="346"/>
      <c r="BJ154" s="347"/>
      <c r="BK154" s="569"/>
      <c r="BL154" s="570"/>
      <c r="BM154" s="570"/>
      <c r="BN154" s="570"/>
      <c r="BO154" s="570"/>
      <c r="BP154" s="570"/>
      <c r="BQ154" s="570"/>
      <c r="BR154" s="570"/>
      <c r="BS154" s="571"/>
      <c r="BT154" s="575"/>
      <c r="BU154" s="576"/>
      <c r="BV154" s="576"/>
      <c r="BW154" s="576"/>
      <c r="BX154" s="576"/>
      <c r="BY154" s="576"/>
      <c r="BZ154" s="576"/>
      <c r="CA154" s="576"/>
      <c r="CB154" s="577"/>
      <c r="CC154" s="368"/>
      <c r="CD154" s="369"/>
      <c r="CE154" s="369"/>
      <c r="CF154" s="369"/>
      <c r="CG154" s="369"/>
      <c r="CH154" s="369"/>
      <c r="CI154" s="369"/>
      <c r="CJ154" s="369"/>
      <c r="CK154" s="369"/>
      <c r="CL154" s="31"/>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49"/>
      <c r="DL154" s="49"/>
      <c r="DM154" s="49"/>
      <c r="DN154" s="49"/>
      <c r="EL154" s="8"/>
      <c r="EM154" s="8"/>
      <c r="EN154" s="30"/>
      <c r="EO154" s="30"/>
      <c r="EP154" s="30"/>
      <c r="EQ154" s="30"/>
      <c r="ER154" s="30"/>
      <c r="ES154" s="30"/>
      <c r="ET154" s="30"/>
      <c r="EU154" s="30"/>
      <c r="EV154" s="30"/>
      <c r="EW154" s="30"/>
      <c r="EX154" s="8"/>
      <c r="EY154" s="8"/>
      <c r="EZ154" s="8"/>
      <c r="FA154" s="8"/>
      <c r="FB154" s="8"/>
      <c r="FC154" s="8"/>
    </row>
    <row r="155" spans="3:184" ht="12.95" customHeight="1">
      <c r="C155" s="578" t="str">
        <f t="shared" ref="C155" si="78">IF($C95="","",C95)</f>
        <v/>
      </c>
      <c r="D155" s="579"/>
      <c r="E155" s="579"/>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80"/>
      <c r="AC155" s="581" t="str">
        <f t="shared" ref="AC155" si="79">IF(AC95="","",AC95)</f>
        <v/>
      </c>
      <c r="AD155" s="582"/>
      <c r="AE155" s="582"/>
      <c r="AF155" s="583"/>
      <c r="AG155" s="584" t="str">
        <f t="shared" ref="AG155" si="80">IF(AG95="","",AG95)</f>
        <v/>
      </c>
      <c r="AH155" s="585"/>
      <c r="AI155" s="585"/>
      <c r="AJ155" s="585"/>
      <c r="AK155" s="585"/>
      <c r="AL155" s="557" t="str">
        <f t="shared" ref="AL155" si="81">IF(AL95="","",AL95)</f>
        <v/>
      </c>
      <c r="AM155" s="558"/>
      <c r="AN155" s="558"/>
      <c r="AO155" s="558"/>
      <c r="AP155" s="558"/>
      <c r="AQ155" s="558"/>
      <c r="AR155" s="558"/>
      <c r="AS155" s="559"/>
      <c r="AT155" s="563" t="str">
        <f t="shared" ref="AT155" si="82">IF(AT95="","",AT95)</f>
        <v/>
      </c>
      <c r="AU155" s="564"/>
      <c r="AV155" s="564"/>
      <c r="AW155" s="564"/>
      <c r="AX155" s="564"/>
      <c r="AY155" s="564"/>
      <c r="AZ155" s="564"/>
      <c r="BA155" s="564"/>
      <c r="BB155" s="565"/>
      <c r="BC155" s="345" t="str">
        <f t="shared" ref="BC155" si="83">IF(BC95="","",BC95)</f>
        <v/>
      </c>
      <c r="BD155" s="346"/>
      <c r="BE155" s="346"/>
      <c r="BF155" s="346"/>
      <c r="BG155" s="346"/>
      <c r="BH155" s="346"/>
      <c r="BI155" s="346"/>
      <c r="BJ155" s="347"/>
      <c r="BK155" s="586" t="str">
        <f t="shared" ref="BK155" si="84">IF(BK95="","",BK95)</f>
        <v/>
      </c>
      <c r="BL155" s="587"/>
      <c r="BM155" s="587"/>
      <c r="BN155" s="587"/>
      <c r="BO155" s="587"/>
      <c r="BP155" s="587"/>
      <c r="BQ155" s="587"/>
      <c r="BR155" s="587"/>
      <c r="BS155" s="588"/>
      <c r="BT155" s="575" t="str">
        <f t="shared" ref="BT155" si="85">IF(BT95="","",BT95)</f>
        <v/>
      </c>
      <c r="BU155" s="576"/>
      <c r="BV155" s="576"/>
      <c r="BW155" s="576"/>
      <c r="BX155" s="576"/>
      <c r="BY155" s="576"/>
      <c r="BZ155" s="576"/>
      <c r="CA155" s="576"/>
      <c r="CB155" s="577"/>
      <c r="CC155" s="366" t="str">
        <f t="shared" ref="CC155" si="86">IF(CC95="","",CC95)</f>
        <v/>
      </c>
      <c r="CD155" s="367"/>
      <c r="CE155" s="367"/>
      <c r="CF155" s="367"/>
      <c r="CG155" s="367"/>
      <c r="CH155" s="367"/>
      <c r="CI155" s="367"/>
      <c r="CJ155" s="367"/>
      <c r="CK155" s="367"/>
      <c r="CL155" s="31"/>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8"/>
      <c r="DL155" s="57"/>
      <c r="DM155" s="49"/>
      <c r="DN155" s="49"/>
      <c r="EL155" s="8"/>
      <c r="EM155" s="8"/>
      <c r="EN155" s="30"/>
      <c r="EO155" s="30"/>
      <c r="EP155" s="30"/>
      <c r="EQ155" s="30"/>
      <c r="ER155" s="30"/>
      <c r="ES155" s="30"/>
      <c r="ET155" s="30"/>
      <c r="EU155" s="30"/>
      <c r="EV155" s="30"/>
      <c r="EW155" s="30"/>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row>
    <row r="156" spans="3:184" ht="12.95" customHeight="1">
      <c r="C156" s="541"/>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c r="Z156" s="542"/>
      <c r="AA156" s="542"/>
      <c r="AB156" s="543"/>
      <c r="AC156" s="547"/>
      <c r="AD156" s="548"/>
      <c r="AE156" s="548"/>
      <c r="AF156" s="549"/>
      <c r="AG156" s="552"/>
      <c r="AH156" s="553"/>
      <c r="AI156" s="553"/>
      <c r="AJ156" s="553"/>
      <c r="AK156" s="553"/>
      <c r="AL156" s="557"/>
      <c r="AM156" s="558"/>
      <c r="AN156" s="558"/>
      <c r="AO156" s="558"/>
      <c r="AP156" s="558"/>
      <c r="AQ156" s="558"/>
      <c r="AR156" s="558"/>
      <c r="AS156" s="559"/>
      <c r="AT156" s="563"/>
      <c r="AU156" s="564"/>
      <c r="AV156" s="564"/>
      <c r="AW156" s="564"/>
      <c r="AX156" s="564"/>
      <c r="AY156" s="564"/>
      <c r="AZ156" s="564"/>
      <c r="BA156" s="564"/>
      <c r="BB156" s="565"/>
      <c r="BC156" s="345"/>
      <c r="BD156" s="346"/>
      <c r="BE156" s="346"/>
      <c r="BF156" s="346"/>
      <c r="BG156" s="346"/>
      <c r="BH156" s="346"/>
      <c r="BI156" s="346"/>
      <c r="BJ156" s="347"/>
      <c r="BK156" s="569"/>
      <c r="BL156" s="570"/>
      <c r="BM156" s="570"/>
      <c r="BN156" s="570"/>
      <c r="BO156" s="570"/>
      <c r="BP156" s="570"/>
      <c r="BQ156" s="570"/>
      <c r="BR156" s="570"/>
      <c r="BS156" s="571"/>
      <c r="BT156" s="575"/>
      <c r="BU156" s="576"/>
      <c r="BV156" s="576"/>
      <c r="BW156" s="576"/>
      <c r="BX156" s="576"/>
      <c r="BY156" s="576"/>
      <c r="BZ156" s="576"/>
      <c r="CA156" s="576"/>
      <c r="CB156" s="577"/>
      <c r="CC156" s="368"/>
      <c r="CD156" s="369"/>
      <c r="CE156" s="369"/>
      <c r="CF156" s="369"/>
      <c r="CG156" s="369"/>
      <c r="CH156" s="369"/>
      <c r="CI156" s="369"/>
      <c r="CJ156" s="369"/>
      <c r="CK156" s="369"/>
      <c r="CL156" s="31"/>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8"/>
      <c r="DL156" s="49"/>
      <c r="DM156" s="49"/>
      <c r="DN156" s="49"/>
      <c r="EL156" s="8"/>
      <c r="EM156" s="8"/>
      <c r="EN156" s="30"/>
      <c r="EO156" s="30"/>
      <c r="EP156" s="30"/>
      <c r="EQ156" s="30"/>
      <c r="ER156" s="30"/>
      <c r="ES156" s="30"/>
      <c r="ET156" s="30"/>
      <c r="EU156" s="30"/>
      <c r="EV156" s="30"/>
      <c r="EW156" s="30"/>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row>
    <row r="157" spans="3:184" ht="12.95" customHeight="1">
      <c r="C157" s="578" t="str">
        <f t="shared" ref="C157" si="87">IF($C97="","",C97)</f>
        <v/>
      </c>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80"/>
      <c r="AC157" s="581" t="str">
        <f t="shared" ref="AC157" si="88">IF(AC97="","",AC97)</f>
        <v/>
      </c>
      <c r="AD157" s="582"/>
      <c r="AE157" s="582"/>
      <c r="AF157" s="583"/>
      <c r="AG157" s="584" t="str">
        <f t="shared" ref="AG157" si="89">IF(AG97="","",AG97)</f>
        <v/>
      </c>
      <c r="AH157" s="585"/>
      <c r="AI157" s="585"/>
      <c r="AJ157" s="585"/>
      <c r="AK157" s="585"/>
      <c r="AL157" s="557" t="str">
        <f t="shared" ref="AL157" si="90">IF(AL97="","",AL97)</f>
        <v/>
      </c>
      <c r="AM157" s="558"/>
      <c r="AN157" s="558"/>
      <c r="AO157" s="558"/>
      <c r="AP157" s="558"/>
      <c r="AQ157" s="558"/>
      <c r="AR157" s="558"/>
      <c r="AS157" s="559"/>
      <c r="AT157" s="563" t="str">
        <f t="shared" ref="AT157" si="91">IF(AT97="","",AT97)</f>
        <v/>
      </c>
      <c r="AU157" s="564"/>
      <c r="AV157" s="564"/>
      <c r="AW157" s="564"/>
      <c r="AX157" s="564"/>
      <c r="AY157" s="564"/>
      <c r="AZ157" s="564"/>
      <c r="BA157" s="564"/>
      <c r="BB157" s="565"/>
      <c r="BC157" s="345" t="str">
        <f t="shared" ref="BC157" si="92">IF(BC97="","",BC97)</f>
        <v/>
      </c>
      <c r="BD157" s="346"/>
      <c r="BE157" s="346"/>
      <c r="BF157" s="346"/>
      <c r="BG157" s="346"/>
      <c r="BH157" s="346"/>
      <c r="BI157" s="346"/>
      <c r="BJ157" s="347"/>
      <c r="BK157" s="586" t="str">
        <f t="shared" ref="BK157" si="93">IF(BK97="","",BK97)</f>
        <v/>
      </c>
      <c r="BL157" s="587"/>
      <c r="BM157" s="587"/>
      <c r="BN157" s="587"/>
      <c r="BO157" s="587"/>
      <c r="BP157" s="587"/>
      <c r="BQ157" s="587"/>
      <c r="BR157" s="587"/>
      <c r="BS157" s="588"/>
      <c r="BT157" s="575" t="str">
        <f t="shared" ref="BT157" si="94">IF(BT97="","",BT97)</f>
        <v/>
      </c>
      <c r="BU157" s="576"/>
      <c r="BV157" s="576"/>
      <c r="BW157" s="576"/>
      <c r="BX157" s="576"/>
      <c r="BY157" s="576"/>
      <c r="BZ157" s="576"/>
      <c r="CA157" s="576"/>
      <c r="CB157" s="577"/>
      <c r="CC157" s="366" t="str">
        <f t="shared" ref="CC157" si="95">IF(CC97="","",CC97)</f>
        <v/>
      </c>
      <c r="CD157" s="367"/>
      <c r="CE157" s="367"/>
      <c r="CF157" s="367"/>
      <c r="CG157" s="367"/>
      <c r="CH157" s="367"/>
      <c r="CI157" s="367"/>
      <c r="CJ157" s="367"/>
      <c r="CK157" s="367"/>
      <c r="CL157" s="31"/>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8"/>
      <c r="DL157" s="57"/>
      <c r="DM157" s="49"/>
      <c r="DN157" s="49"/>
      <c r="EP157" s="8"/>
      <c r="EQ157" s="8"/>
      <c r="ER157" s="8"/>
      <c r="ES157" s="8"/>
      <c r="ET157" s="8"/>
      <c r="EU157" s="8"/>
      <c r="EV157" s="8"/>
      <c r="EW157" s="8"/>
      <c r="EX157" s="8"/>
      <c r="EY157" s="8"/>
      <c r="EZ157" s="8"/>
      <c r="FA157" s="8"/>
      <c r="FB157" s="8"/>
      <c r="FC157" s="8"/>
      <c r="FD157" s="8"/>
      <c r="FE157" s="8"/>
      <c r="FF157" s="8"/>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8"/>
    </row>
    <row r="158" spans="3:184" ht="12.95" customHeight="1">
      <c r="C158" s="541"/>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c r="Z158" s="542"/>
      <c r="AA158" s="542"/>
      <c r="AB158" s="543"/>
      <c r="AC158" s="547"/>
      <c r="AD158" s="548"/>
      <c r="AE158" s="548"/>
      <c r="AF158" s="549"/>
      <c r="AG158" s="552"/>
      <c r="AH158" s="553"/>
      <c r="AI158" s="553"/>
      <c r="AJ158" s="553"/>
      <c r="AK158" s="553"/>
      <c r="AL158" s="557"/>
      <c r="AM158" s="558"/>
      <c r="AN158" s="558"/>
      <c r="AO158" s="558"/>
      <c r="AP158" s="558"/>
      <c r="AQ158" s="558"/>
      <c r="AR158" s="558"/>
      <c r="AS158" s="559"/>
      <c r="AT158" s="563"/>
      <c r="AU158" s="564"/>
      <c r="AV158" s="564"/>
      <c r="AW158" s="564"/>
      <c r="AX158" s="564"/>
      <c r="AY158" s="564"/>
      <c r="AZ158" s="564"/>
      <c r="BA158" s="564"/>
      <c r="BB158" s="565"/>
      <c r="BC158" s="345"/>
      <c r="BD158" s="346"/>
      <c r="BE158" s="346"/>
      <c r="BF158" s="346"/>
      <c r="BG158" s="346"/>
      <c r="BH158" s="346"/>
      <c r="BI158" s="346"/>
      <c r="BJ158" s="347"/>
      <c r="BK158" s="569"/>
      <c r="BL158" s="570"/>
      <c r="BM158" s="570"/>
      <c r="BN158" s="570"/>
      <c r="BO158" s="570"/>
      <c r="BP158" s="570"/>
      <c r="BQ158" s="570"/>
      <c r="BR158" s="570"/>
      <c r="BS158" s="571"/>
      <c r="BT158" s="575"/>
      <c r="BU158" s="576"/>
      <c r="BV158" s="576"/>
      <c r="BW158" s="576"/>
      <c r="BX158" s="576"/>
      <c r="BY158" s="576"/>
      <c r="BZ158" s="576"/>
      <c r="CA158" s="576"/>
      <c r="CB158" s="577"/>
      <c r="CC158" s="368"/>
      <c r="CD158" s="369"/>
      <c r="CE158" s="369"/>
      <c r="CF158" s="369"/>
      <c r="CG158" s="369"/>
      <c r="CH158" s="369"/>
      <c r="CI158" s="369"/>
      <c r="CJ158" s="369"/>
      <c r="CK158" s="369"/>
      <c r="CL158" s="31"/>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8"/>
      <c r="DL158" s="49"/>
      <c r="DM158" s="49"/>
      <c r="DN158" s="49"/>
      <c r="EP158" s="8"/>
      <c r="EQ158" s="8"/>
      <c r="ER158" s="8"/>
      <c r="ES158" s="8"/>
      <c r="ET158" s="8"/>
      <c r="EU158" s="8"/>
      <c r="EV158" s="8"/>
      <c r="EW158" s="8"/>
      <c r="EX158" s="8"/>
      <c r="EY158" s="8"/>
      <c r="EZ158" s="8"/>
      <c r="FA158" s="8"/>
      <c r="FB158" s="8"/>
      <c r="FC158" s="8"/>
      <c r="FD158" s="8"/>
      <c r="FE158" s="8"/>
      <c r="FF158" s="8"/>
      <c r="FG158" s="20"/>
      <c r="FH158" s="20"/>
      <c r="FI158" s="20"/>
      <c r="FJ158" s="20"/>
      <c r="FK158" s="20"/>
      <c r="FL158" s="20"/>
      <c r="FM158" s="20"/>
      <c r="FN158" s="20"/>
      <c r="FO158" s="20"/>
      <c r="FP158" s="20"/>
      <c r="FQ158" s="8"/>
      <c r="FR158" s="8"/>
      <c r="FS158" s="8"/>
      <c r="FT158" s="8"/>
      <c r="FU158" s="8"/>
      <c r="FV158" s="8"/>
      <c r="FW158" s="8"/>
      <c r="FX158" s="8"/>
      <c r="FY158" s="8"/>
      <c r="FZ158" s="8"/>
      <c r="GA158" s="8"/>
      <c r="GB158" s="8"/>
    </row>
    <row r="159" spans="3:184" ht="12.95" customHeight="1">
      <c r="C159" s="578" t="str">
        <f t="shared" ref="C159" si="96">IF($C99="","",C99)</f>
        <v/>
      </c>
      <c r="D159" s="579"/>
      <c r="E159" s="579"/>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80"/>
      <c r="AC159" s="581" t="str">
        <f t="shared" ref="AC159" si="97">IF(AC99="","",AC99)</f>
        <v/>
      </c>
      <c r="AD159" s="582"/>
      <c r="AE159" s="582"/>
      <c r="AF159" s="583"/>
      <c r="AG159" s="584" t="str">
        <f t="shared" ref="AG159" si="98">IF(AG99="","",AG99)</f>
        <v/>
      </c>
      <c r="AH159" s="585"/>
      <c r="AI159" s="585"/>
      <c r="AJ159" s="585"/>
      <c r="AK159" s="585"/>
      <c r="AL159" s="557" t="str">
        <f t="shared" ref="AL159" si="99">IF(AL99="","",AL99)</f>
        <v/>
      </c>
      <c r="AM159" s="558"/>
      <c r="AN159" s="558"/>
      <c r="AO159" s="558"/>
      <c r="AP159" s="558"/>
      <c r="AQ159" s="558"/>
      <c r="AR159" s="558"/>
      <c r="AS159" s="559"/>
      <c r="AT159" s="563" t="str">
        <f t="shared" ref="AT159:AT171" si="100">IF(AT99="","",AT99)</f>
        <v/>
      </c>
      <c r="AU159" s="564"/>
      <c r="AV159" s="564"/>
      <c r="AW159" s="564"/>
      <c r="AX159" s="564"/>
      <c r="AY159" s="564"/>
      <c r="AZ159" s="564"/>
      <c r="BA159" s="564"/>
      <c r="BB159" s="565"/>
      <c r="BC159" s="345" t="str">
        <f t="shared" ref="BC159" si="101">IF(BC99="","",BC99)</f>
        <v/>
      </c>
      <c r="BD159" s="346"/>
      <c r="BE159" s="346"/>
      <c r="BF159" s="346"/>
      <c r="BG159" s="346"/>
      <c r="BH159" s="346"/>
      <c r="BI159" s="346"/>
      <c r="BJ159" s="347"/>
      <c r="BK159" s="586" t="str">
        <f t="shared" ref="BK159" si="102">IF(BK99="","",BK99)</f>
        <v/>
      </c>
      <c r="BL159" s="587"/>
      <c r="BM159" s="587"/>
      <c r="BN159" s="587"/>
      <c r="BO159" s="587"/>
      <c r="BP159" s="587"/>
      <c r="BQ159" s="587"/>
      <c r="BR159" s="587"/>
      <c r="BS159" s="588"/>
      <c r="BT159" s="575" t="str">
        <f t="shared" ref="BT159" si="103">IF(BT99="","",BT99)</f>
        <v/>
      </c>
      <c r="BU159" s="576"/>
      <c r="BV159" s="576"/>
      <c r="BW159" s="576"/>
      <c r="BX159" s="576"/>
      <c r="BY159" s="576"/>
      <c r="BZ159" s="576"/>
      <c r="CA159" s="576"/>
      <c r="CB159" s="577"/>
      <c r="CC159" s="366" t="str">
        <f t="shared" ref="CC159" si="104">IF(CC99="","",CC99)</f>
        <v/>
      </c>
      <c r="CD159" s="367"/>
      <c r="CE159" s="367"/>
      <c r="CF159" s="367"/>
      <c r="CG159" s="367"/>
      <c r="CH159" s="367"/>
      <c r="CI159" s="367"/>
      <c r="CJ159" s="367"/>
      <c r="CK159" s="367"/>
      <c r="CL159" s="31"/>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8"/>
      <c r="DL159" s="8"/>
      <c r="DM159" s="8"/>
      <c r="DN159" s="8"/>
      <c r="EP159" s="8"/>
      <c r="EQ159" s="8"/>
      <c r="ER159" s="8"/>
      <c r="ES159" s="8"/>
      <c r="ET159" s="8"/>
      <c r="EU159" s="8"/>
      <c r="EV159" s="8"/>
      <c r="EW159" s="8"/>
      <c r="EX159" s="8"/>
      <c r="EY159" s="8"/>
      <c r="EZ159" s="8"/>
      <c r="FA159" s="8"/>
      <c r="FB159" s="8"/>
      <c r="FC159" s="8"/>
      <c r="FD159" s="8"/>
      <c r="FE159" s="8"/>
      <c r="FF159" s="8"/>
      <c r="FG159" s="33"/>
      <c r="FH159" s="33"/>
      <c r="FI159" s="33"/>
      <c r="FJ159" s="33"/>
      <c r="FK159" s="33"/>
      <c r="FL159" s="33"/>
      <c r="FM159" s="33"/>
      <c r="FN159" s="33"/>
      <c r="FO159" s="33"/>
      <c r="FP159" s="33"/>
      <c r="FQ159" s="8"/>
      <c r="FR159" s="8"/>
      <c r="FS159" s="8"/>
      <c r="FT159" s="8"/>
      <c r="FU159" s="8"/>
      <c r="FV159" s="8"/>
      <c r="FW159" s="8"/>
      <c r="FX159" s="8"/>
      <c r="FY159" s="8"/>
      <c r="FZ159" s="8"/>
      <c r="GA159" s="8"/>
      <c r="GB159" s="8"/>
    </row>
    <row r="160" spans="3:184" ht="12.95" customHeight="1">
      <c r="C160" s="541"/>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c r="AA160" s="542"/>
      <c r="AB160" s="543"/>
      <c r="AC160" s="547"/>
      <c r="AD160" s="548"/>
      <c r="AE160" s="548"/>
      <c r="AF160" s="549"/>
      <c r="AG160" s="552"/>
      <c r="AH160" s="553"/>
      <c r="AI160" s="553"/>
      <c r="AJ160" s="553"/>
      <c r="AK160" s="553"/>
      <c r="AL160" s="557"/>
      <c r="AM160" s="558"/>
      <c r="AN160" s="558"/>
      <c r="AO160" s="558"/>
      <c r="AP160" s="558"/>
      <c r="AQ160" s="558"/>
      <c r="AR160" s="558"/>
      <c r="AS160" s="559"/>
      <c r="AT160" s="563"/>
      <c r="AU160" s="564"/>
      <c r="AV160" s="564"/>
      <c r="AW160" s="564"/>
      <c r="AX160" s="564"/>
      <c r="AY160" s="564"/>
      <c r="AZ160" s="564"/>
      <c r="BA160" s="564"/>
      <c r="BB160" s="565"/>
      <c r="BC160" s="345"/>
      <c r="BD160" s="346"/>
      <c r="BE160" s="346"/>
      <c r="BF160" s="346"/>
      <c r="BG160" s="346"/>
      <c r="BH160" s="346"/>
      <c r="BI160" s="346"/>
      <c r="BJ160" s="347"/>
      <c r="BK160" s="569"/>
      <c r="BL160" s="570"/>
      <c r="BM160" s="570"/>
      <c r="BN160" s="570"/>
      <c r="BO160" s="570"/>
      <c r="BP160" s="570"/>
      <c r="BQ160" s="570"/>
      <c r="BR160" s="570"/>
      <c r="BS160" s="571"/>
      <c r="BT160" s="575"/>
      <c r="BU160" s="576"/>
      <c r="BV160" s="576"/>
      <c r="BW160" s="576"/>
      <c r="BX160" s="576"/>
      <c r="BY160" s="576"/>
      <c r="BZ160" s="576"/>
      <c r="CA160" s="576"/>
      <c r="CB160" s="577"/>
      <c r="CC160" s="368"/>
      <c r="CD160" s="369"/>
      <c r="CE160" s="369"/>
      <c r="CF160" s="369"/>
      <c r="CG160" s="369"/>
      <c r="CH160" s="369"/>
      <c r="CI160" s="369"/>
      <c r="CJ160" s="369"/>
      <c r="CK160" s="369"/>
      <c r="CL160" s="31"/>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8"/>
      <c r="DL160" s="8"/>
      <c r="DM160" s="8"/>
      <c r="DN160" s="8"/>
      <c r="EP160" s="8"/>
      <c r="EQ160" s="8"/>
      <c r="ER160" s="8"/>
      <c r="ES160" s="8"/>
      <c r="ET160" s="8"/>
      <c r="EU160" s="8"/>
      <c r="EV160" s="8"/>
      <c r="EW160" s="8"/>
      <c r="EX160" s="8"/>
      <c r="EY160" s="8"/>
      <c r="EZ160" s="8"/>
      <c r="FA160" s="8"/>
      <c r="FB160" s="8"/>
      <c r="FC160" s="8"/>
      <c r="FD160" s="8"/>
      <c r="FE160" s="8"/>
      <c r="FF160" s="8"/>
      <c r="FG160" s="33"/>
      <c r="FH160" s="33"/>
      <c r="FI160" s="33"/>
      <c r="FJ160" s="33"/>
      <c r="FK160" s="33"/>
      <c r="FL160" s="33"/>
      <c r="FM160" s="33"/>
      <c r="FN160" s="33"/>
      <c r="FO160" s="33"/>
      <c r="FP160" s="33"/>
      <c r="FQ160" s="8"/>
      <c r="FR160" s="8"/>
      <c r="FS160" s="8"/>
      <c r="FT160" s="8"/>
      <c r="FU160" s="8"/>
      <c r="FV160" s="8"/>
      <c r="FW160" s="8"/>
      <c r="FX160" s="8"/>
      <c r="FY160" s="8"/>
      <c r="FZ160" s="8"/>
      <c r="GA160" s="8"/>
      <c r="GB160" s="8"/>
    </row>
    <row r="161" spans="3:184" ht="12.95" customHeight="1">
      <c r="C161" s="578" t="str">
        <f t="shared" ref="C161" si="105">IF($C101="","",C101)</f>
        <v/>
      </c>
      <c r="D161" s="579"/>
      <c r="E161" s="579"/>
      <c r="F161" s="579"/>
      <c r="G161" s="579"/>
      <c r="H161" s="579"/>
      <c r="I161" s="579"/>
      <c r="J161" s="579"/>
      <c r="K161" s="579"/>
      <c r="L161" s="579"/>
      <c r="M161" s="579"/>
      <c r="N161" s="579"/>
      <c r="O161" s="579"/>
      <c r="P161" s="579"/>
      <c r="Q161" s="579"/>
      <c r="R161" s="579"/>
      <c r="S161" s="579"/>
      <c r="T161" s="579"/>
      <c r="U161" s="579"/>
      <c r="V161" s="579"/>
      <c r="W161" s="579"/>
      <c r="X161" s="579"/>
      <c r="Y161" s="579"/>
      <c r="Z161" s="579"/>
      <c r="AA161" s="579"/>
      <c r="AB161" s="580"/>
      <c r="AC161" s="581" t="str">
        <f t="shared" ref="AC161" si="106">IF(AC101="","",AC101)</f>
        <v/>
      </c>
      <c r="AD161" s="582"/>
      <c r="AE161" s="582"/>
      <c r="AF161" s="583"/>
      <c r="AG161" s="584" t="str">
        <f t="shared" ref="AG161" si="107">IF(AG101="","",AG101)</f>
        <v/>
      </c>
      <c r="AH161" s="585"/>
      <c r="AI161" s="585"/>
      <c r="AJ161" s="585"/>
      <c r="AK161" s="585"/>
      <c r="AL161" s="557" t="str">
        <f t="shared" ref="AL161" si="108">IF(AL101="","",AL101)</f>
        <v/>
      </c>
      <c r="AM161" s="558"/>
      <c r="AN161" s="558"/>
      <c r="AO161" s="558"/>
      <c r="AP161" s="558"/>
      <c r="AQ161" s="558"/>
      <c r="AR161" s="558"/>
      <c r="AS161" s="559"/>
      <c r="AT161" s="563" t="str">
        <f t="shared" si="100"/>
        <v/>
      </c>
      <c r="AU161" s="564"/>
      <c r="AV161" s="564"/>
      <c r="AW161" s="564"/>
      <c r="AX161" s="564"/>
      <c r="AY161" s="564"/>
      <c r="AZ161" s="564"/>
      <c r="BA161" s="564"/>
      <c r="BB161" s="565"/>
      <c r="BC161" s="345" t="str">
        <f t="shared" ref="BC161" si="109">IF(BC101="","",BC101)</f>
        <v/>
      </c>
      <c r="BD161" s="346"/>
      <c r="BE161" s="346"/>
      <c r="BF161" s="346"/>
      <c r="BG161" s="346"/>
      <c r="BH161" s="346"/>
      <c r="BI161" s="346"/>
      <c r="BJ161" s="347"/>
      <c r="BK161" s="586" t="str">
        <f t="shared" ref="BK161" si="110">IF(BK101="","",BK101)</f>
        <v/>
      </c>
      <c r="BL161" s="587"/>
      <c r="BM161" s="587"/>
      <c r="BN161" s="587"/>
      <c r="BO161" s="587"/>
      <c r="BP161" s="587"/>
      <c r="BQ161" s="587"/>
      <c r="BR161" s="587"/>
      <c r="BS161" s="588"/>
      <c r="BT161" s="575" t="str">
        <f t="shared" ref="BT161" si="111">IF(BT101="","",BT101)</f>
        <v/>
      </c>
      <c r="BU161" s="576"/>
      <c r="BV161" s="576"/>
      <c r="BW161" s="576"/>
      <c r="BX161" s="576"/>
      <c r="BY161" s="576"/>
      <c r="BZ161" s="576"/>
      <c r="CA161" s="576"/>
      <c r="CB161" s="577"/>
      <c r="CC161" s="366" t="str">
        <f t="shared" ref="CC161" si="112">IF(CC101="","",CC101)</f>
        <v/>
      </c>
      <c r="CD161" s="367"/>
      <c r="CE161" s="367"/>
      <c r="CF161" s="367"/>
      <c r="CG161" s="367"/>
      <c r="CH161" s="367"/>
      <c r="CI161" s="367"/>
      <c r="CJ161" s="367"/>
      <c r="CK161" s="367"/>
      <c r="CL161" s="31"/>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8"/>
      <c r="DL161" s="8"/>
      <c r="DM161" s="8"/>
      <c r="DN161" s="8"/>
      <c r="EP161" s="8"/>
      <c r="EQ161" s="8"/>
      <c r="ER161" s="8"/>
      <c r="ES161" s="8"/>
      <c r="ET161" s="8"/>
      <c r="EU161" s="8"/>
      <c r="EV161" s="8"/>
      <c r="EW161" s="8"/>
      <c r="EX161" s="8"/>
      <c r="EY161" s="8"/>
      <c r="EZ161" s="8"/>
      <c r="FA161" s="8"/>
      <c r="FB161" s="8"/>
      <c r="FC161" s="8"/>
      <c r="FD161" s="8"/>
      <c r="FE161" s="8"/>
      <c r="FF161" s="8"/>
      <c r="FG161" s="33"/>
      <c r="FH161" s="33"/>
      <c r="FI161" s="33"/>
      <c r="FJ161" s="33"/>
      <c r="FK161" s="33"/>
      <c r="FL161" s="33"/>
      <c r="FM161" s="33"/>
      <c r="FN161" s="33"/>
      <c r="FO161" s="33"/>
      <c r="FP161" s="33"/>
      <c r="FQ161" s="8"/>
      <c r="FR161" s="8"/>
      <c r="FS161" s="8"/>
      <c r="FT161" s="8"/>
      <c r="FU161" s="8"/>
      <c r="FV161" s="8"/>
      <c r="FW161" s="8"/>
      <c r="FX161" s="8"/>
      <c r="FY161" s="8"/>
      <c r="FZ161" s="8"/>
      <c r="GA161" s="8"/>
      <c r="GB161" s="8"/>
    </row>
    <row r="162" spans="3:184" ht="12.95" customHeight="1">
      <c r="C162" s="541"/>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c r="AA162" s="542"/>
      <c r="AB162" s="543"/>
      <c r="AC162" s="547"/>
      <c r="AD162" s="548"/>
      <c r="AE162" s="548"/>
      <c r="AF162" s="549"/>
      <c r="AG162" s="552"/>
      <c r="AH162" s="553"/>
      <c r="AI162" s="553"/>
      <c r="AJ162" s="553"/>
      <c r="AK162" s="553"/>
      <c r="AL162" s="557"/>
      <c r="AM162" s="558"/>
      <c r="AN162" s="558"/>
      <c r="AO162" s="558"/>
      <c r="AP162" s="558"/>
      <c r="AQ162" s="558"/>
      <c r="AR162" s="558"/>
      <c r="AS162" s="559"/>
      <c r="AT162" s="563"/>
      <c r="AU162" s="564"/>
      <c r="AV162" s="564"/>
      <c r="AW162" s="564"/>
      <c r="AX162" s="564"/>
      <c r="AY162" s="564"/>
      <c r="AZ162" s="564"/>
      <c r="BA162" s="564"/>
      <c r="BB162" s="565"/>
      <c r="BC162" s="345"/>
      <c r="BD162" s="346"/>
      <c r="BE162" s="346"/>
      <c r="BF162" s="346"/>
      <c r="BG162" s="346"/>
      <c r="BH162" s="346"/>
      <c r="BI162" s="346"/>
      <c r="BJ162" s="347"/>
      <c r="BK162" s="569"/>
      <c r="BL162" s="570"/>
      <c r="BM162" s="570"/>
      <c r="BN162" s="570"/>
      <c r="BO162" s="570"/>
      <c r="BP162" s="570"/>
      <c r="BQ162" s="570"/>
      <c r="BR162" s="570"/>
      <c r="BS162" s="571"/>
      <c r="BT162" s="575"/>
      <c r="BU162" s="576"/>
      <c r="BV162" s="576"/>
      <c r="BW162" s="576"/>
      <c r="BX162" s="576"/>
      <c r="BY162" s="576"/>
      <c r="BZ162" s="576"/>
      <c r="CA162" s="576"/>
      <c r="CB162" s="577"/>
      <c r="CC162" s="368"/>
      <c r="CD162" s="369"/>
      <c r="CE162" s="369"/>
      <c r="CF162" s="369"/>
      <c r="CG162" s="369"/>
      <c r="CH162" s="369"/>
      <c r="CI162" s="369"/>
      <c r="CJ162" s="369"/>
      <c r="CK162" s="369"/>
      <c r="CL162" s="31"/>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8"/>
      <c r="DL162" s="8"/>
      <c r="DM162" s="8"/>
      <c r="DN162" s="8"/>
      <c r="EP162" s="8"/>
      <c r="EQ162" s="8"/>
      <c r="ER162" s="8"/>
      <c r="ES162" s="8"/>
      <c r="ET162" s="8"/>
      <c r="EU162" s="8"/>
      <c r="EV162" s="8"/>
      <c r="EW162" s="8"/>
      <c r="EX162" s="8"/>
      <c r="EY162" s="8"/>
      <c r="EZ162" s="8"/>
      <c r="FA162" s="8"/>
      <c r="FB162" s="8"/>
      <c r="FC162" s="8"/>
      <c r="FD162" s="8"/>
      <c r="FE162" s="8"/>
      <c r="FF162" s="8"/>
      <c r="FG162" s="33"/>
      <c r="FH162" s="33"/>
      <c r="FI162" s="33"/>
      <c r="FJ162" s="33"/>
      <c r="FK162" s="33"/>
      <c r="FL162" s="33"/>
      <c r="FM162" s="33"/>
      <c r="FN162" s="33"/>
      <c r="FO162" s="33"/>
      <c r="FP162" s="33"/>
      <c r="FQ162" s="8"/>
      <c r="FR162" s="8"/>
      <c r="FS162" s="8"/>
      <c r="FT162" s="8"/>
      <c r="FU162" s="8"/>
      <c r="FV162" s="8"/>
      <c r="FW162" s="8"/>
      <c r="FX162" s="8"/>
      <c r="FY162" s="8"/>
      <c r="FZ162" s="8"/>
      <c r="GA162" s="8"/>
      <c r="GB162" s="8"/>
    </row>
    <row r="163" spans="3:184" ht="12.95" customHeight="1">
      <c r="C163" s="578" t="str">
        <f t="shared" ref="C163" si="113">IF($C103="","",C103)</f>
        <v/>
      </c>
      <c r="D163" s="579"/>
      <c r="E163" s="579"/>
      <c r="F163" s="579"/>
      <c r="G163" s="579"/>
      <c r="H163" s="579"/>
      <c r="I163" s="579"/>
      <c r="J163" s="579"/>
      <c r="K163" s="579"/>
      <c r="L163" s="579"/>
      <c r="M163" s="579"/>
      <c r="N163" s="579"/>
      <c r="O163" s="579"/>
      <c r="P163" s="579"/>
      <c r="Q163" s="579"/>
      <c r="R163" s="579"/>
      <c r="S163" s="579"/>
      <c r="T163" s="579"/>
      <c r="U163" s="579"/>
      <c r="V163" s="579"/>
      <c r="W163" s="579"/>
      <c r="X163" s="579"/>
      <c r="Y163" s="579"/>
      <c r="Z163" s="579"/>
      <c r="AA163" s="579"/>
      <c r="AB163" s="580"/>
      <c r="AC163" s="581" t="str">
        <f t="shared" ref="AC163" si="114">IF(AC103="","",AC103)</f>
        <v/>
      </c>
      <c r="AD163" s="582"/>
      <c r="AE163" s="582"/>
      <c r="AF163" s="583"/>
      <c r="AG163" s="584" t="str">
        <f t="shared" ref="AG163" si="115">IF(AG103="","",AG103)</f>
        <v/>
      </c>
      <c r="AH163" s="585"/>
      <c r="AI163" s="585"/>
      <c r="AJ163" s="585"/>
      <c r="AK163" s="585"/>
      <c r="AL163" s="557" t="str">
        <f t="shared" ref="AL163" si="116">IF(AL103="","",AL103)</f>
        <v/>
      </c>
      <c r="AM163" s="558"/>
      <c r="AN163" s="558"/>
      <c r="AO163" s="558"/>
      <c r="AP163" s="558"/>
      <c r="AQ163" s="558"/>
      <c r="AR163" s="558"/>
      <c r="AS163" s="559"/>
      <c r="AT163" s="563" t="str">
        <f t="shared" si="100"/>
        <v/>
      </c>
      <c r="AU163" s="564"/>
      <c r="AV163" s="564"/>
      <c r="AW163" s="564"/>
      <c r="AX163" s="564"/>
      <c r="AY163" s="564"/>
      <c r="AZ163" s="564"/>
      <c r="BA163" s="564"/>
      <c r="BB163" s="565"/>
      <c r="BC163" s="345" t="str">
        <f t="shared" ref="BC163" si="117">IF(BC103="","",BC103)</f>
        <v/>
      </c>
      <c r="BD163" s="346"/>
      <c r="BE163" s="346"/>
      <c r="BF163" s="346"/>
      <c r="BG163" s="346"/>
      <c r="BH163" s="346"/>
      <c r="BI163" s="346"/>
      <c r="BJ163" s="347"/>
      <c r="BK163" s="586" t="str">
        <f t="shared" ref="BK163" si="118">IF(BK103="","",BK103)</f>
        <v/>
      </c>
      <c r="BL163" s="587"/>
      <c r="BM163" s="587"/>
      <c r="BN163" s="587"/>
      <c r="BO163" s="587"/>
      <c r="BP163" s="587"/>
      <c r="BQ163" s="587"/>
      <c r="BR163" s="587"/>
      <c r="BS163" s="588"/>
      <c r="BT163" s="575" t="str">
        <f t="shared" ref="BT163" si="119">IF(BT103="","",BT103)</f>
        <v/>
      </c>
      <c r="BU163" s="576"/>
      <c r="BV163" s="576"/>
      <c r="BW163" s="576"/>
      <c r="BX163" s="576"/>
      <c r="BY163" s="576"/>
      <c r="BZ163" s="576"/>
      <c r="CA163" s="576"/>
      <c r="CB163" s="577"/>
      <c r="CC163" s="366" t="str">
        <f t="shared" ref="CC163" si="120">IF(CC103="","",CC103)</f>
        <v/>
      </c>
      <c r="CD163" s="367"/>
      <c r="CE163" s="367"/>
      <c r="CF163" s="367"/>
      <c r="CG163" s="367"/>
      <c r="CH163" s="367"/>
      <c r="CI163" s="367"/>
      <c r="CJ163" s="367"/>
      <c r="CK163" s="367"/>
      <c r="CL163" s="31"/>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8"/>
      <c r="DL163" s="8"/>
      <c r="DM163" s="8"/>
      <c r="DN163" s="8"/>
      <c r="EP163" s="8"/>
      <c r="EQ163" s="8"/>
      <c r="ER163" s="8"/>
      <c r="ES163" s="8"/>
      <c r="ET163" s="8"/>
      <c r="EU163" s="8"/>
      <c r="EV163" s="8"/>
      <c r="EW163" s="8"/>
      <c r="EX163" s="8"/>
      <c r="EY163" s="8"/>
      <c r="EZ163" s="8"/>
      <c r="FA163" s="8"/>
      <c r="FB163" s="8"/>
      <c r="FC163" s="8"/>
      <c r="FD163" s="8"/>
      <c r="FE163" s="8"/>
      <c r="FF163" s="8"/>
      <c r="FG163" s="33"/>
      <c r="FH163" s="33"/>
      <c r="FI163" s="33"/>
      <c r="FJ163" s="33"/>
      <c r="FK163" s="33"/>
      <c r="FL163" s="33"/>
      <c r="FM163" s="33"/>
      <c r="FN163" s="33"/>
      <c r="FO163" s="33"/>
      <c r="FP163" s="33"/>
      <c r="FQ163" s="8"/>
      <c r="FR163" s="8"/>
      <c r="FS163" s="8"/>
      <c r="FT163" s="8"/>
      <c r="FU163" s="8"/>
      <c r="FV163" s="8"/>
      <c r="FW163" s="8"/>
      <c r="FX163" s="8"/>
      <c r="FY163" s="8"/>
      <c r="FZ163" s="8"/>
      <c r="GA163" s="8"/>
      <c r="GB163" s="8"/>
    </row>
    <row r="164" spans="3:184" ht="12.95" customHeight="1">
      <c r="C164" s="541"/>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3"/>
      <c r="AC164" s="547"/>
      <c r="AD164" s="548"/>
      <c r="AE164" s="548"/>
      <c r="AF164" s="549"/>
      <c r="AG164" s="552"/>
      <c r="AH164" s="553"/>
      <c r="AI164" s="553"/>
      <c r="AJ164" s="553"/>
      <c r="AK164" s="553"/>
      <c r="AL164" s="557"/>
      <c r="AM164" s="558"/>
      <c r="AN164" s="558"/>
      <c r="AO164" s="558"/>
      <c r="AP164" s="558"/>
      <c r="AQ164" s="558"/>
      <c r="AR164" s="558"/>
      <c r="AS164" s="559"/>
      <c r="AT164" s="563"/>
      <c r="AU164" s="564"/>
      <c r="AV164" s="564"/>
      <c r="AW164" s="564"/>
      <c r="AX164" s="564"/>
      <c r="AY164" s="564"/>
      <c r="AZ164" s="564"/>
      <c r="BA164" s="564"/>
      <c r="BB164" s="565"/>
      <c r="BC164" s="345"/>
      <c r="BD164" s="346"/>
      <c r="BE164" s="346"/>
      <c r="BF164" s="346"/>
      <c r="BG164" s="346"/>
      <c r="BH164" s="346"/>
      <c r="BI164" s="346"/>
      <c r="BJ164" s="347"/>
      <c r="BK164" s="569"/>
      <c r="BL164" s="570"/>
      <c r="BM164" s="570"/>
      <c r="BN164" s="570"/>
      <c r="BO164" s="570"/>
      <c r="BP164" s="570"/>
      <c r="BQ164" s="570"/>
      <c r="BR164" s="570"/>
      <c r="BS164" s="571"/>
      <c r="BT164" s="575"/>
      <c r="BU164" s="576"/>
      <c r="BV164" s="576"/>
      <c r="BW164" s="576"/>
      <c r="BX164" s="576"/>
      <c r="BY164" s="576"/>
      <c r="BZ164" s="576"/>
      <c r="CA164" s="576"/>
      <c r="CB164" s="577"/>
      <c r="CC164" s="368"/>
      <c r="CD164" s="369"/>
      <c r="CE164" s="369"/>
      <c r="CF164" s="369"/>
      <c r="CG164" s="369"/>
      <c r="CH164" s="369"/>
      <c r="CI164" s="369"/>
      <c r="CJ164" s="369"/>
      <c r="CK164" s="369"/>
      <c r="CL164" s="31"/>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8"/>
      <c r="DL164" s="8"/>
      <c r="DM164" s="8"/>
      <c r="DN164" s="8"/>
      <c r="EP164" s="8"/>
      <c r="EQ164" s="8"/>
      <c r="ER164" s="8"/>
      <c r="ES164" s="8"/>
      <c r="ET164" s="8"/>
      <c r="EU164" s="8"/>
      <c r="EV164" s="8"/>
      <c r="EW164" s="8"/>
      <c r="EX164" s="8"/>
      <c r="EY164" s="8"/>
      <c r="EZ164" s="8"/>
      <c r="FA164" s="8"/>
      <c r="FB164" s="8"/>
      <c r="FC164" s="8"/>
      <c r="FD164" s="8"/>
      <c r="FE164" s="8"/>
      <c r="FF164" s="8"/>
      <c r="FG164" s="33"/>
      <c r="FH164" s="33"/>
      <c r="FI164" s="33"/>
      <c r="FJ164" s="33"/>
      <c r="FK164" s="33"/>
      <c r="FL164" s="33"/>
      <c r="FM164" s="33"/>
      <c r="FN164" s="33"/>
      <c r="FO164" s="33"/>
      <c r="FP164" s="33"/>
      <c r="FQ164" s="8"/>
      <c r="FR164" s="8"/>
      <c r="FS164" s="8"/>
      <c r="FT164" s="8"/>
      <c r="FU164" s="8"/>
      <c r="FV164" s="8"/>
      <c r="FW164" s="8"/>
      <c r="FX164" s="8"/>
      <c r="FY164" s="8"/>
      <c r="FZ164" s="8"/>
      <c r="GA164" s="8"/>
      <c r="GB164" s="8"/>
    </row>
    <row r="165" spans="3:184" ht="12.95" customHeight="1">
      <c r="C165" s="578" t="str">
        <f t="shared" ref="C165" si="121">IF($C105="","",C105)</f>
        <v/>
      </c>
      <c r="D165" s="579"/>
      <c r="E165" s="579"/>
      <c r="F165" s="579"/>
      <c r="G165" s="579"/>
      <c r="H165" s="579"/>
      <c r="I165" s="579"/>
      <c r="J165" s="579"/>
      <c r="K165" s="579"/>
      <c r="L165" s="579"/>
      <c r="M165" s="579"/>
      <c r="N165" s="579"/>
      <c r="O165" s="579"/>
      <c r="P165" s="579"/>
      <c r="Q165" s="579"/>
      <c r="R165" s="579"/>
      <c r="S165" s="579"/>
      <c r="T165" s="579"/>
      <c r="U165" s="579"/>
      <c r="V165" s="579"/>
      <c r="W165" s="579"/>
      <c r="X165" s="579"/>
      <c r="Y165" s="579"/>
      <c r="Z165" s="579"/>
      <c r="AA165" s="579"/>
      <c r="AB165" s="580"/>
      <c r="AC165" s="581" t="str">
        <f t="shared" ref="AC165" si="122">IF(AC105="","",AC105)</f>
        <v/>
      </c>
      <c r="AD165" s="582"/>
      <c r="AE165" s="582"/>
      <c r="AF165" s="583"/>
      <c r="AG165" s="584" t="str">
        <f t="shared" ref="AG165" si="123">IF(AG105="","",AG105)</f>
        <v/>
      </c>
      <c r="AH165" s="585"/>
      <c r="AI165" s="585"/>
      <c r="AJ165" s="585"/>
      <c r="AK165" s="595"/>
      <c r="AL165" s="557" t="str">
        <f t="shared" ref="AL165" si="124">IF(AL105="","",AL105)</f>
        <v/>
      </c>
      <c r="AM165" s="558"/>
      <c r="AN165" s="558"/>
      <c r="AO165" s="558"/>
      <c r="AP165" s="558"/>
      <c r="AQ165" s="558"/>
      <c r="AR165" s="558"/>
      <c r="AS165" s="559"/>
      <c r="AT165" s="563" t="str">
        <f t="shared" si="100"/>
        <v/>
      </c>
      <c r="AU165" s="564"/>
      <c r="AV165" s="564"/>
      <c r="AW165" s="564"/>
      <c r="AX165" s="564"/>
      <c r="AY165" s="564"/>
      <c r="AZ165" s="564"/>
      <c r="BA165" s="564"/>
      <c r="BB165" s="565"/>
      <c r="BC165" s="345" t="str">
        <f t="shared" ref="BC165" si="125">IF(BC105="","",BC105)</f>
        <v/>
      </c>
      <c r="BD165" s="346"/>
      <c r="BE165" s="346"/>
      <c r="BF165" s="346"/>
      <c r="BG165" s="346"/>
      <c r="BH165" s="346"/>
      <c r="BI165" s="346"/>
      <c r="BJ165" s="347"/>
      <c r="BK165" s="586" t="str">
        <f t="shared" ref="BK165" si="126">IF(BK105="","",BK105)</f>
        <v/>
      </c>
      <c r="BL165" s="587"/>
      <c r="BM165" s="587"/>
      <c r="BN165" s="587"/>
      <c r="BO165" s="587"/>
      <c r="BP165" s="587"/>
      <c r="BQ165" s="587"/>
      <c r="BR165" s="587"/>
      <c r="BS165" s="588"/>
      <c r="BT165" s="575" t="str">
        <f t="shared" ref="BT165" si="127">IF(BT105="","",BT105)</f>
        <v/>
      </c>
      <c r="BU165" s="576"/>
      <c r="BV165" s="576"/>
      <c r="BW165" s="576"/>
      <c r="BX165" s="576"/>
      <c r="BY165" s="576"/>
      <c r="BZ165" s="576"/>
      <c r="CA165" s="576"/>
      <c r="CB165" s="577"/>
      <c r="CC165" s="366" t="str">
        <f t="shared" ref="CC165" si="128">IF(CC105="","",CC105)</f>
        <v/>
      </c>
      <c r="CD165" s="367"/>
      <c r="CE165" s="367"/>
      <c r="CF165" s="367"/>
      <c r="CG165" s="367"/>
      <c r="CH165" s="367"/>
      <c r="CI165" s="367"/>
      <c r="CJ165" s="367"/>
      <c r="CK165" s="367"/>
      <c r="CL165" s="31"/>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8"/>
      <c r="DL165" s="8"/>
      <c r="DM165" s="8"/>
      <c r="DN165" s="8"/>
      <c r="EP165" s="8"/>
      <c r="EQ165" s="8"/>
      <c r="ER165" s="8"/>
      <c r="ES165" s="8"/>
      <c r="ET165" s="8"/>
      <c r="EU165" s="8"/>
      <c r="EV165" s="8"/>
      <c r="EW165" s="8"/>
      <c r="EX165" s="8"/>
      <c r="EY165" s="8"/>
      <c r="EZ165" s="8"/>
      <c r="FA165" s="8"/>
      <c r="FB165" s="8"/>
      <c r="FC165" s="8"/>
      <c r="FD165" s="8"/>
      <c r="FE165" s="8"/>
      <c r="FF165" s="8"/>
      <c r="FG165" s="33"/>
      <c r="FH165" s="33"/>
      <c r="FI165" s="33"/>
      <c r="FJ165" s="33"/>
      <c r="FK165" s="33"/>
      <c r="FL165" s="33"/>
      <c r="FM165" s="33"/>
      <c r="FN165" s="33"/>
      <c r="FO165" s="33"/>
      <c r="FP165" s="33"/>
      <c r="FQ165" s="8"/>
      <c r="FR165" s="8"/>
      <c r="FS165" s="8"/>
      <c r="FT165" s="8"/>
      <c r="FU165" s="8"/>
      <c r="FV165" s="8"/>
      <c r="FW165" s="8"/>
      <c r="FX165" s="8"/>
      <c r="FY165" s="8"/>
      <c r="FZ165" s="8"/>
      <c r="GA165" s="8"/>
      <c r="GB165" s="8"/>
    </row>
    <row r="166" spans="3:184" ht="12.95" customHeight="1" thickBot="1">
      <c r="C166" s="589"/>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1"/>
      <c r="AC166" s="592"/>
      <c r="AD166" s="593"/>
      <c r="AE166" s="593"/>
      <c r="AF166" s="594"/>
      <c r="AG166" s="596"/>
      <c r="AH166" s="597"/>
      <c r="AI166" s="597"/>
      <c r="AJ166" s="597"/>
      <c r="AK166" s="598"/>
      <c r="AL166" s="599"/>
      <c r="AM166" s="600"/>
      <c r="AN166" s="600"/>
      <c r="AO166" s="600"/>
      <c r="AP166" s="600"/>
      <c r="AQ166" s="600"/>
      <c r="AR166" s="600"/>
      <c r="AS166" s="601"/>
      <c r="AT166" s="602"/>
      <c r="AU166" s="603"/>
      <c r="AV166" s="603"/>
      <c r="AW166" s="603"/>
      <c r="AX166" s="603"/>
      <c r="AY166" s="603"/>
      <c r="AZ166" s="603"/>
      <c r="BA166" s="603"/>
      <c r="BB166" s="604"/>
      <c r="BC166" s="345"/>
      <c r="BD166" s="346"/>
      <c r="BE166" s="346"/>
      <c r="BF166" s="346"/>
      <c r="BG166" s="346"/>
      <c r="BH166" s="346"/>
      <c r="BI166" s="346"/>
      <c r="BJ166" s="347"/>
      <c r="BK166" s="605"/>
      <c r="BL166" s="606"/>
      <c r="BM166" s="606"/>
      <c r="BN166" s="606"/>
      <c r="BO166" s="606"/>
      <c r="BP166" s="606"/>
      <c r="BQ166" s="606"/>
      <c r="BR166" s="606"/>
      <c r="BS166" s="607"/>
      <c r="BT166" s="608"/>
      <c r="BU166" s="609"/>
      <c r="BV166" s="609"/>
      <c r="BW166" s="609"/>
      <c r="BX166" s="609"/>
      <c r="BY166" s="609"/>
      <c r="BZ166" s="609"/>
      <c r="CA166" s="609"/>
      <c r="CB166" s="610"/>
      <c r="CC166" s="368"/>
      <c r="CD166" s="369"/>
      <c r="CE166" s="369"/>
      <c r="CF166" s="369"/>
      <c r="CG166" s="369"/>
      <c r="CH166" s="369"/>
      <c r="CI166" s="369"/>
      <c r="CJ166" s="369"/>
      <c r="CK166" s="369"/>
      <c r="CL166" s="31"/>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8"/>
      <c r="DL166" s="8"/>
      <c r="DM166" s="8"/>
      <c r="DN166" s="8"/>
      <c r="EP166" s="8"/>
      <c r="EQ166" s="8"/>
      <c r="ER166" s="8"/>
      <c r="ES166" s="8"/>
      <c r="ET166" s="8"/>
      <c r="EU166" s="8"/>
      <c r="EV166" s="8"/>
      <c r="EW166" s="8"/>
      <c r="EX166" s="8"/>
      <c r="EY166" s="8"/>
      <c r="EZ166" s="8"/>
      <c r="FA166" s="8"/>
      <c r="FB166" s="8"/>
      <c r="FC166" s="8"/>
      <c r="FD166" s="8"/>
      <c r="FE166" s="8"/>
      <c r="FF166" s="8"/>
      <c r="FG166" s="33"/>
      <c r="FH166" s="33"/>
      <c r="FI166" s="33"/>
      <c r="FJ166" s="33"/>
      <c r="FK166" s="33"/>
      <c r="FL166" s="33"/>
      <c r="FM166" s="33"/>
      <c r="FN166" s="33"/>
      <c r="FO166" s="33"/>
      <c r="FP166" s="33"/>
      <c r="FQ166" s="8"/>
      <c r="FR166" s="8"/>
      <c r="FS166" s="8"/>
      <c r="FT166" s="8"/>
      <c r="FU166" s="8"/>
      <c r="FV166" s="8"/>
      <c r="FW166" s="8"/>
      <c r="FX166" s="8"/>
      <c r="FY166" s="8"/>
      <c r="FZ166" s="8"/>
      <c r="GA166" s="8"/>
      <c r="GB166" s="8"/>
    </row>
    <row r="167" spans="3:184" ht="12.95" customHeight="1" thickBot="1">
      <c r="AL167" s="214" t="str">
        <f>+$AL$47</f>
        <v>税抜小計</v>
      </c>
      <c r="AM167" s="215"/>
      <c r="AN167" s="215"/>
      <c r="AO167" s="215"/>
      <c r="AP167" s="215"/>
      <c r="AQ167" s="215"/>
      <c r="AR167" s="215"/>
      <c r="AS167" s="356"/>
      <c r="AT167" s="400" t="str">
        <f t="shared" si="100"/>
        <v/>
      </c>
      <c r="AU167" s="235"/>
      <c r="AV167" s="235"/>
      <c r="AW167" s="235"/>
      <c r="AX167" s="235"/>
      <c r="AY167" s="235"/>
      <c r="AZ167" s="235"/>
      <c r="BA167" s="235"/>
      <c r="BB167" s="236"/>
      <c r="BC167" s="402" t="str">
        <f>+$BC$47</f>
        <v>税抜小計</v>
      </c>
      <c r="BD167" s="403"/>
      <c r="BE167" s="403"/>
      <c r="BF167" s="403"/>
      <c r="BG167" s="403"/>
      <c r="BH167" s="403"/>
      <c r="BI167" s="403"/>
      <c r="BJ167" s="404"/>
      <c r="BK167" s="566" t="str">
        <f t="shared" ref="BK167" si="129">IF(BK107="","",BK107)</f>
        <v/>
      </c>
      <c r="BL167" s="567"/>
      <c r="BM167" s="567"/>
      <c r="BN167" s="567"/>
      <c r="BO167" s="567"/>
      <c r="BP167" s="567"/>
      <c r="BQ167" s="567"/>
      <c r="BR167" s="567"/>
      <c r="BS167" s="568"/>
      <c r="BT167" s="405">
        <f t="shared" ref="BT167" si="130">IF(BT107="","",BT107)</f>
        <v>0</v>
      </c>
      <c r="BU167" s="406"/>
      <c r="BV167" s="406"/>
      <c r="BW167" s="406"/>
      <c r="BX167" s="406"/>
      <c r="BY167" s="406"/>
      <c r="BZ167" s="406"/>
      <c r="CA167" s="406"/>
      <c r="CB167" s="407"/>
      <c r="CC167" s="408">
        <f t="shared" ref="CC167" si="131">IF(CC107="","",CC107)</f>
        <v>0</v>
      </c>
      <c r="CD167" s="409"/>
      <c r="CE167" s="409"/>
      <c r="CF167" s="409"/>
      <c r="CG167" s="409"/>
      <c r="CH167" s="409"/>
      <c r="CI167" s="409"/>
      <c r="CJ167" s="409"/>
      <c r="CK167" s="410"/>
      <c r="CL167" s="34"/>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8"/>
      <c r="DL167" s="8"/>
      <c r="DM167" s="8"/>
      <c r="DN167" s="8"/>
      <c r="EP167" s="8"/>
      <c r="EQ167" s="8"/>
      <c r="ER167" s="8"/>
      <c r="ES167" s="8"/>
      <c r="ET167" s="8"/>
      <c r="EU167" s="8"/>
      <c r="EV167" s="8"/>
      <c r="EW167" s="8"/>
      <c r="EX167" s="8"/>
      <c r="EY167" s="8"/>
      <c r="EZ167" s="8"/>
      <c r="FA167" s="8"/>
      <c r="FB167" s="8"/>
      <c r="FC167" s="8"/>
      <c r="FD167" s="8"/>
      <c r="FE167" s="8"/>
      <c r="FF167" s="8"/>
      <c r="FG167" s="33"/>
      <c r="FH167" s="33"/>
      <c r="FI167" s="33"/>
      <c r="FJ167" s="33"/>
      <c r="FK167" s="33"/>
      <c r="FL167" s="33"/>
      <c r="FM167" s="33"/>
      <c r="FN167" s="33"/>
      <c r="FO167" s="33"/>
      <c r="FP167" s="33"/>
      <c r="FQ167" s="8"/>
      <c r="FR167" s="8"/>
      <c r="FS167" s="8"/>
      <c r="FT167" s="8"/>
      <c r="FU167" s="8"/>
      <c r="FV167" s="8"/>
      <c r="FW167" s="8"/>
      <c r="FX167" s="8"/>
      <c r="FY167" s="8"/>
      <c r="FZ167" s="8"/>
      <c r="GA167" s="8"/>
      <c r="GB167" s="8"/>
    </row>
    <row r="168" spans="3:184" ht="12.95" customHeight="1" thickBot="1">
      <c r="C168" s="20"/>
      <c r="D168" s="20"/>
      <c r="E168" s="20"/>
      <c r="F168" s="20"/>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L168" s="217"/>
      <c r="AM168" s="218"/>
      <c r="AN168" s="218"/>
      <c r="AO168" s="218"/>
      <c r="AP168" s="218"/>
      <c r="AQ168" s="218"/>
      <c r="AR168" s="218"/>
      <c r="AS168" s="357"/>
      <c r="AT168" s="401"/>
      <c r="AU168" s="238"/>
      <c r="AV168" s="238"/>
      <c r="AW168" s="238"/>
      <c r="AX168" s="238"/>
      <c r="AY168" s="238"/>
      <c r="AZ168" s="238"/>
      <c r="BA168" s="238"/>
      <c r="BB168" s="239"/>
      <c r="BC168" s="402"/>
      <c r="BD168" s="403"/>
      <c r="BE168" s="403"/>
      <c r="BF168" s="403"/>
      <c r="BG168" s="403"/>
      <c r="BH168" s="403"/>
      <c r="BI168" s="403"/>
      <c r="BJ168" s="404"/>
      <c r="BK168" s="605"/>
      <c r="BL168" s="606"/>
      <c r="BM168" s="606"/>
      <c r="BN168" s="606"/>
      <c r="BO168" s="606"/>
      <c r="BP168" s="606"/>
      <c r="BQ168" s="606"/>
      <c r="BR168" s="606"/>
      <c r="BS168" s="607"/>
      <c r="BT168" s="405"/>
      <c r="BU168" s="406"/>
      <c r="BV168" s="406"/>
      <c r="BW168" s="406"/>
      <c r="BX168" s="406"/>
      <c r="BY168" s="406"/>
      <c r="BZ168" s="406"/>
      <c r="CA168" s="406"/>
      <c r="CB168" s="407"/>
      <c r="CC168" s="411"/>
      <c r="CD168" s="412"/>
      <c r="CE168" s="412"/>
      <c r="CF168" s="412"/>
      <c r="CG168" s="412"/>
      <c r="CH168" s="412"/>
      <c r="CI168" s="412"/>
      <c r="CJ168" s="412"/>
      <c r="CK168" s="413"/>
      <c r="CL168" s="34"/>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8"/>
      <c r="DL168" s="8"/>
      <c r="DM168" s="8"/>
      <c r="DN168" s="8"/>
      <c r="EP168" s="8"/>
      <c r="EQ168" s="8"/>
      <c r="ER168" s="8"/>
      <c r="ES168" s="8"/>
      <c r="ET168" s="8"/>
      <c r="EU168" s="8"/>
      <c r="EV168" s="8"/>
      <c r="EW168" s="8"/>
      <c r="EX168" s="8"/>
      <c r="EY168" s="8"/>
      <c r="EZ168" s="8"/>
      <c r="FA168" s="8"/>
      <c r="FB168" s="8"/>
      <c r="FC168" s="8"/>
      <c r="FD168" s="8"/>
      <c r="FE168" s="8"/>
      <c r="FF168" s="8"/>
      <c r="FG168" s="33"/>
      <c r="FH168" s="33"/>
      <c r="FI168" s="33"/>
      <c r="FJ168" s="33"/>
      <c r="FK168" s="33"/>
      <c r="FL168" s="33"/>
      <c r="FM168" s="33"/>
      <c r="FN168" s="33"/>
      <c r="FO168" s="33"/>
      <c r="FP168" s="33"/>
      <c r="FQ168" s="8"/>
      <c r="FR168" s="8"/>
      <c r="FS168" s="8"/>
      <c r="FT168" s="8"/>
      <c r="FU168" s="8"/>
      <c r="FV168" s="8"/>
      <c r="FW168" s="8"/>
      <c r="FX168" s="8"/>
      <c r="FY168" s="8"/>
      <c r="FZ168" s="8"/>
      <c r="GA168" s="8"/>
      <c r="GB168" s="8"/>
    </row>
    <row r="169" spans="3:184" ht="12.95" customHeight="1" thickBot="1">
      <c r="C169" s="20"/>
      <c r="D169" s="20"/>
      <c r="E169" s="20"/>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245" t="str">
        <f>+$AL$49</f>
        <v>消費税等10%</v>
      </c>
      <c r="AM169" s="234"/>
      <c r="AN169" s="234"/>
      <c r="AO169" s="234"/>
      <c r="AP169" s="234"/>
      <c r="AQ169" s="234"/>
      <c r="AR169" s="234"/>
      <c r="AS169" s="354"/>
      <c r="AT169" s="400" t="str">
        <f t="shared" si="100"/>
        <v/>
      </c>
      <c r="AU169" s="235"/>
      <c r="AV169" s="235"/>
      <c r="AW169" s="235"/>
      <c r="AX169" s="235"/>
      <c r="AY169" s="235"/>
      <c r="AZ169" s="235"/>
      <c r="BA169" s="235"/>
      <c r="BB169" s="236"/>
      <c r="BC169" s="314" t="str">
        <f>+$BC$49</f>
        <v>消費税等10%</v>
      </c>
      <c r="BD169" s="315"/>
      <c r="BE169" s="315"/>
      <c r="BF169" s="315"/>
      <c r="BG169" s="315"/>
      <c r="BH169" s="315"/>
      <c r="BI169" s="315"/>
      <c r="BJ169" s="316"/>
      <c r="BK169" s="566" t="str">
        <f t="shared" ref="BK169" si="132">IF(BK109="","",BK109)</f>
        <v/>
      </c>
      <c r="BL169" s="567"/>
      <c r="BM169" s="567"/>
      <c r="BN169" s="567"/>
      <c r="BO169" s="567"/>
      <c r="BP169" s="567"/>
      <c r="BQ169" s="567"/>
      <c r="BR169" s="567"/>
      <c r="BS169" s="568"/>
      <c r="BT169" s="405" t="str">
        <f t="shared" ref="BT169" si="133">IF(BT109="","",BT109)</f>
        <v/>
      </c>
      <c r="BU169" s="406"/>
      <c r="BV169" s="406"/>
      <c r="BW169" s="406"/>
      <c r="BX169" s="406"/>
      <c r="BY169" s="406"/>
      <c r="BZ169" s="406"/>
      <c r="CA169" s="406"/>
      <c r="CB169" s="407"/>
      <c r="CC169" s="400" t="str">
        <f t="shared" ref="CC169" si="134">IF(CC109="","",CC109)</f>
        <v/>
      </c>
      <c r="CD169" s="235"/>
      <c r="CE169" s="235"/>
      <c r="CF169" s="235"/>
      <c r="CG169" s="235"/>
      <c r="CH169" s="235"/>
      <c r="CI169" s="235"/>
      <c r="CJ169" s="235"/>
      <c r="CK169" s="235"/>
      <c r="CL169" s="34"/>
      <c r="CM169" s="8"/>
      <c r="CN169" s="58"/>
      <c r="CO169" s="42"/>
      <c r="CP169" s="42"/>
      <c r="CQ169" s="42"/>
      <c r="CR169" s="42"/>
      <c r="CS169" s="42"/>
      <c r="CT169" s="42"/>
      <c r="CU169" s="42"/>
      <c r="CV169" s="42"/>
      <c r="CW169" s="42"/>
      <c r="CX169" s="42"/>
      <c r="CY169" s="42"/>
      <c r="CZ169" s="42"/>
      <c r="DA169" s="42"/>
      <c r="DB169" s="8"/>
      <c r="DC169" s="8"/>
      <c r="DD169" s="8"/>
      <c r="DE169" s="8"/>
      <c r="DF169" s="8"/>
      <c r="DG169" s="8"/>
      <c r="DH169" s="8"/>
      <c r="DI169" s="8"/>
      <c r="DJ169" s="8"/>
      <c r="DK169" s="8"/>
      <c r="DL169" s="8"/>
      <c r="DM169" s="8"/>
      <c r="DN169" s="8"/>
      <c r="EP169" s="8"/>
      <c r="EQ169" s="8"/>
      <c r="ER169" s="8"/>
      <c r="ES169" s="8"/>
      <c r="ET169" s="8"/>
      <c r="EU169" s="8"/>
      <c r="EV169" s="8"/>
      <c r="EW169" s="8"/>
      <c r="EX169" s="8"/>
      <c r="EY169" s="8"/>
      <c r="EZ169" s="8"/>
      <c r="FA169" s="8"/>
      <c r="FB169" s="8"/>
      <c r="FC169" s="8"/>
      <c r="FD169" s="8"/>
      <c r="FE169" s="8"/>
      <c r="FF169" s="8"/>
      <c r="FG169" s="33"/>
      <c r="FH169" s="33"/>
      <c r="FI169" s="33"/>
      <c r="FJ169" s="33"/>
      <c r="FK169" s="33"/>
      <c r="FL169" s="33"/>
      <c r="FM169" s="33"/>
      <c r="FN169" s="33"/>
      <c r="FO169" s="33"/>
      <c r="FP169" s="33"/>
      <c r="FQ169" s="8"/>
      <c r="FR169" s="8"/>
      <c r="FS169" s="8"/>
      <c r="FT169" s="8"/>
      <c r="FU169" s="8"/>
      <c r="FV169" s="8"/>
      <c r="FW169" s="8"/>
      <c r="FX169" s="8"/>
      <c r="FY169" s="8"/>
      <c r="FZ169" s="8"/>
      <c r="GA169" s="8"/>
      <c r="GB169" s="8"/>
    </row>
    <row r="170" spans="3:184" ht="12.95" customHeight="1" thickBot="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242"/>
      <c r="AM170" s="195"/>
      <c r="AN170" s="195"/>
      <c r="AO170" s="195"/>
      <c r="AP170" s="195"/>
      <c r="AQ170" s="195"/>
      <c r="AR170" s="195"/>
      <c r="AS170" s="355"/>
      <c r="AT170" s="401"/>
      <c r="AU170" s="238"/>
      <c r="AV170" s="238"/>
      <c r="AW170" s="238"/>
      <c r="AX170" s="238"/>
      <c r="AY170" s="238"/>
      <c r="AZ170" s="238"/>
      <c r="BA170" s="238"/>
      <c r="BB170" s="239"/>
      <c r="BC170" s="314"/>
      <c r="BD170" s="315"/>
      <c r="BE170" s="315"/>
      <c r="BF170" s="315"/>
      <c r="BG170" s="315"/>
      <c r="BH170" s="315"/>
      <c r="BI170" s="315"/>
      <c r="BJ170" s="316"/>
      <c r="BK170" s="605"/>
      <c r="BL170" s="606"/>
      <c r="BM170" s="606"/>
      <c r="BN170" s="606"/>
      <c r="BO170" s="606"/>
      <c r="BP170" s="606"/>
      <c r="BQ170" s="606"/>
      <c r="BR170" s="606"/>
      <c r="BS170" s="607"/>
      <c r="BT170" s="405"/>
      <c r="BU170" s="406"/>
      <c r="BV170" s="406"/>
      <c r="BW170" s="406"/>
      <c r="BX170" s="406"/>
      <c r="BY170" s="406"/>
      <c r="BZ170" s="406"/>
      <c r="CA170" s="406"/>
      <c r="CB170" s="407"/>
      <c r="CC170" s="401"/>
      <c r="CD170" s="238"/>
      <c r="CE170" s="238"/>
      <c r="CF170" s="238"/>
      <c r="CG170" s="238"/>
      <c r="CH170" s="238"/>
      <c r="CI170" s="238"/>
      <c r="CJ170" s="238"/>
      <c r="CK170" s="238"/>
      <c r="CL170" s="34"/>
      <c r="CM170" s="8"/>
      <c r="CN170" s="42"/>
      <c r="CO170" s="42"/>
      <c r="CP170" s="42"/>
      <c r="CQ170" s="42"/>
      <c r="CR170" s="42"/>
      <c r="CS170" s="42"/>
      <c r="CT170" s="42"/>
      <c r="CU170" s="42"/>
      <c r="CV170" s="42"/>
      <c r="CW170" s="42"/>
      <c r="CX170" s="42"/>
      <c r="CY170" s="42"/>
      <c r="CZ170" s="42"/>
      <c r="DA170" s="42"/>
      <c r="DB170" s="8"/>
      <c r="DC170" s="8"/>
      <c r="DD170" s="8"/>
      <c r="DE170" s="8"/>
      <c r="DF170" s="8"/>
      <c r="DG170" s="8"/>
      <c r="DH170" s="8"/>
      <c r="DI170" s="8"/>
      <c r="DJ170" s="8"/>
      <c r="DK170" s="8"/>
      <c r="DL170" s="8"/>
      <c r="DM170" s="8"/>
      <c r="DN170" s="8"/>
      <c r="EP170" s="8"/>
      <c r="EQ170" s="8"/>
      <c r="ER170" s="8"/>
      <c r="ES170" s="8"/>
      <c r="ET170" s="8"/>
      <c r="EU170" s="8"/>
      <c r="EV170" s="8"/>
      <c r="EW170" s="8"/>
      <c r="EX170" s="8"/>
      <c r="EY170" s="8"/>
      <c r="EZ170" s="8"/>
      <c r="FA170" s="8"/>
      <c r="FB170" s="8"/>
      <c r="FC170" s="8"/>
      <c r="FD170" s="8"/>
      <c r="FE170" s="8"/>
      <c r="FF170" s="8"/>
      <c r="FG170" s="33"/>
      <c r="FH170" s="33"/>
      <c r="FI170" s="33"/>
      <c r="FJ170" s="33"/>
      <c r="FK170" s="33"/>
      <c r="FL170" s="33"/>
      <c r="FM170" s="33"/>
      <c r="FN170" s="33"/>
      <c r="FO170" s="33"/>
      <c r="FP170" s="33"/>
      <c r="FQ170" s="8"/>
      <c r="FR170" s="8"/>
      <c r="FS170" s="8"/>
      <c r="FT170" s="8"/>
      <c r="FU170" s="8"/>
      <c r="FV170" s="8"/>
      <c r="FW170" s="8"/>
      <c r="FX170" s="8"/>
      <c r="FY170" s="8"/>
      <c r="FZ170" s="8"/>
      <c r="GA170" s="8"/>
      <c r="GB170" s="8"/>
    </row>
    <row r="171" spans="3:184" ht="12.95" customHeight="1" thickBot="1">
      <c r="C171" s="11"/>
      <c r="D171" s="11"/>
      <c r="E171" s="11"/>
      <c r="F171" s="11"/>
      <c r="G171" s="15"/>
      <c r="H171" s="15"/>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245" t="str">
        <f>+$AL$51</f>
        <v>税込合計</v>
      </c>
      <c r="AM171" s="234"/>
      <c r="AN171" s="234"/>
      <c r="AO171" s="234"/>
      <c r="AP171" s="234"/>
      <c r="AQ171" s="234"/>
      <c r="AR171" s="234"/>
      <c r="AS171" s="354"/>
      <c r="AT171" s="400" t="str">
        <f t="shared" si="100"/>
        <v/>
      </c>
      <c r="AU171" s="235"/>
      <c r="AV171" s="235"/>
      <c r="AW171" s="235"/>
      <c r="AX171" s="235"/>
      <c r="AY171" s="235"/>
      <c r="AZ171" s="235"/>
      <c r="BA171" s="235"/>
      <c r="BB171" s="236"/>
      <c r="BC171" s="314" t="str">
        <f>+$BC$51</f>
        <v>税込合計（Ａ）</v>
      </c>
      <c r="BD171" s="315"/>
      <c r="BE171" s="315"/>
      <c r="BF171" s="315"/>
      <c r="BG171" s="315"/>
      <c r="BH171" s="315"/>
      <c r="BI171" s="315"/>
      <c r="BJ171" s="316"/>
      <c r="BK171" s="566" t="str">
        <f t="shared" ref="BK171" si="135">IF(BK111="","",BK111)</f>
        <v/>
      </c>
      <c r="BL171" s="567"/>
      <c r="BM171" s="567"/>
      <c r="BN171" s="567"/>
      <c r="BO171" s="567"/>
      <c r="BP171" s="567"/>
      <c r="BQ171" s="567"/>
      <c r="BR171" s="567"/>
      <c r="BS171" s="568"/>
      <c r="BT171" s="405" t="str">
        <f t="shared" ref="BT171" si="136">IF(BT111="","",BT111)</f>
        <v/>
      </c>
      <c r="BU171" s="406"/>
      <c r="BV171" s="406"/>
      <c r="BW171" s="406"/>
      <c r="BX171" s="406"/>
      <c r="BY171" s="406"/>
      <c r="BZ171" s="406"/>
      <c r="CA171" s="406"/>
      <c r="CB171" s="407"/>
      <c r="CC171" s="400" t="str">
        <f t="shared" ref="CC171" si="137">IF(CC111="","",CC111)</f>
        <v/>
      </c>
      <c r="CD171" s="235"/>
      <c r="CE171" s="235"/>
      <c r="CF171" s="235"/>
      <c r="CG171" s="235"/>
      <c r="CH171" s="235"/>
      <c r="CI171" s="235"/>
      <c r="CJ171" s="235"/>
      <c r="CK171" s="235"/>
      <c r="CL171" s="34"/>
      <c r="CM171" s="8"/>
      <c r="CN171" s="42"/>
      <c r="CO171" s="42"/>
      <c r="CP171" s="42"/>
      <c r="CQ171" s="42"/>
      <c r="CR171" s="42"/>
      <c r="CS171" s="42"/>
      <c r="CT171" s="42"/>
      <c r="CU171" s="42"/>
      <c r="CV171" s="42"/>
      <c r="CW171" s="42"/>
      <c r="CX171" s="42"/>
      <c r="CY171" s="42"/>
      <c r="CZ171" s="42"/>
      <c r="DA171" s="42"/>
      <c r="DB171" s="8"/>
      <c r="DC171" s="42"/>
      <c r="DD171" s="43"/>
      <c r="DE171" s="43"/>
      <c r="DF171" s="43"/>
      <c r="DG171" s="43"/>
      <c r="DH171" s="43"/>
      <c r="DI171" s="43"/>
      <c r="DJ171" s="43"/>
      <c r="DK171" s="43"/>
      <c r="DL171" s="8"/>
      <c r="DM171" s="8"/>
      <c r="DN171" s="8"/>
      <c r="EP171" s="8"/>
      <c r="EQ171" s="8"/>
      <c r="ER171" s="8"/>
      <c r="ES171" s="8"/>
      <c r="ET171" s="8"/>
      <c r="EU171" s="8"/>
      <c r="EV171" s="8"/>
      <c r="EW171" s="8"/>
      <c r="EX171" s="8"/>
      <c r="EY171" s="8"/>
      <c r="EZ171" s="8"/>
      <c r="FA171" s="8"/>
      <c r="FB171" s="8"/>
      <c r="FC171" s="8"/>
      <c r="FD171" s="8"/>
      <c r="FE171" s="8"/>
      <c r="FF171" s="8"/>
      <c r="FG171" s="33"/>
      <c r="FH171" s="33"/>
      <c r="FI171" s="33"/>
      <c r="FJ171" s="33"/>
      <c r="FK171" s="33"/>
      <c r="FL171" s="33"/>
      <c r="FM171" s="33"/>
      <c r="FN171" s="33"/>
      <c r="FO171" s="33"/>
      <c r="FP171" s="33"/>
      <c r="FQ171" s="8"/>
      <c r="FR171" s="8"/>
      <c r="FS171" s="8"/>
      <c r="FT171" s="8"/>
      <c r="FU171" s="8"/>
      <c r="FV171" s="8"/>
      <c r="FW171" s="8"/>
      <c r="FX171" s="8"/>
      <c r="FY171" s="8"/>
      <c r="FZ171" s="8"/>
      <c r="GA171" s="8"/>
      <c r="GB171" s="8"/>
    </row>
    <row r="172" spans="3:184" ht="12.95" customHeight="1" thickBot="1">
      <c r="C172" s="11"/>
      <c r="D172" s="11"/>
      <c r="E172" s="11"/>
      <c r="F172" s="11"/>
      <c r="G172" s="15"/>
      <c r="H172" s="15"/>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242"/>
      <c r="AM172" s="195"/>
      <c r="AN172" s="195"/>
      <c r="AO172" s="195"/>
      <c r="AP172" s="195"/>
      <c r="AQ172" s="195"/>
      <c r="AR172" s="195"/>
      <c r="AS172" s="355"/>
      <c r="AT172" s="401"/>
      <c r="AU172" s="238"/>
      <c r="AV172" s="238"/>
      <c r="AW172" s="238"/>
      <c r="AX172" s="238"/>
      <c r="AY172" s="238"/>
      <c r="AZ172" s="238"/>
      <c r="BA172" s="238"/>
      <c r="BB172" s="239"/>
      <c r="BC172" s="314"/>
      <c r="BD172" s="315"/>
      <c r="BE172" s="315"/>
      <c r="BF172" s="315"/>
      <c r="BG172" s="315"/>
      <c r="BH172" s="315"/>
      <c r="BI172" s="315"/>
      <c r="BJ172" s="316"/>
      <c r="BK172" s="605"/>
      <c r="BL172" s="606"/>
      <c r="BM172" s="606"/>
      <c r="BN172" s="606"/>
      <c r="BO172" s="606"/>
      <c r="BP172" s="606"/>
      <c r="BQ172" s="606"/>
      <c r="BR172" s="606"/>
      <c r="BS172" s="607"/>
      <c r="BT172" s="405"/>
      <c r="BU172" s="406"/>
      <c r="BV172" s="406"/>
      <c r="BW172" s="406"/>
      <c r="BX172" s="406"/>
      <c r="BY172" s="406"/>
      <c r="BZ172" s="406"/>
      <c r="CA172" s="406"/>
      <c r="CB172" s="407"/>
      <c r="CC172" s="401"/>
      <c r="CD172" s="238"/>
      <c r="CE172" s="238"/>
      <c r="CF172" s="238"/>
      <c r="CG172" s="238"/>
      <c r="CH172" s="238"/>
      <c r="CI172" s="238"/>
      <c r="CJ172" s="238"/>
      <c r="CK172" s="238"/>
      <c r="CL172" s="34"/>
      <c r="CM172" s="8"/>
      <c r="CN172" s="42"/>
      <c r="CO172" s="42"/>
      <c r="CP172" s="42"/>
      <c r="CQ172" s="42"/>
      <c r="CR172" s="42"/>
      <c r="CS172" s="42"/>
      <c r="CT172" s="42"/>
      <c r="CU172" s="42"/>
      <c r="CV172" s="42"/>
      <c r="CW172" s="42"/>
      <c r="CX172" s="42"/>
      <c r="CY172" s="42"/>
      <c r="CZ172" s="42"/>
      <c r="DA172" s="42"/>
      <c r="DB172" s="8"/>
      <c r="DC172" s="43"/>
      <c r="DD172" s="43"/>
      <c r="DE172" s="43"/>
      <c r="DF172" s="43"/>
      <c r="DG172" s="43"/>
      <c r="DH172" s="43"/>
      <c r="DI172" s="43"/>
      <c r="DJ172" s="43"/>
      <c r="DK172" s="43"/>
      <c r="DL172" s="8"/>
      <c r="DM172" s="8"/>
      <c r="DN172" s="8"/>
      <c r="EP172" s="8"/>
      <c r="EQ172" s="8"/>
      <c r="ER172" s="8"/>
      <c r="ES172" s="8"/>
      <c r="ET172" s="8"/>
      <c r="EU172" s="8"/>
      <c r="EV172" s="8"/>
      <c r="EW172" s="8"/>
      <c r="EX172" s="8"/>
      <c r="EY172" s="8"/>
      <c r="EZ172" s="8"/>
      <c r="FA172" s="8"/>
      <c r="FB172" s="8"/>
      <c r="FC172" s="8"/>
      <c r="FD172" s="8"/>
      <c r="FE172" s="8"/>
      <c r="FF172" s="8"/>
      <c r="FG172" s="33"/>
      <c r="FH172" s="33"/>
      <c r="FI172" s="33"/>
      <c r="FJ172" s="33"/>
      <c r="FK172" s="33"/>
      <c r="FL172" s="33"/>
      <c r="FM172" s="33"/>
      <c r="FN172" s="33"/>
      <c r="FO172" s="33"/>
      <c r="FP172" s="33"/>
      <c r="FQ172" s="8"/>
      <c r="FR172" s="8"/>
      <c r="FS172" s="8"/>
      <c r="FT172" s="8"/>
      <c r="FU172" s="8"/>
      <c r="FV172" s="8"/>
      <c r="FW172" s="8"/>
      <c r="FX172" s="8"/>
      <c r="FY172" s="8"/>
      <c r="FZ172" s="8"/>
      <c r="GA172" s="8"/>
      <c r="GB172" s="8"/>
    </row>
    <row r="173" spans="3:184" ht="12.95" customHeight="1">
      <c r="C173" s="11"/>
      <c r="D173" s="11"/>
      <c r="E173" s="11"/>
      <c r="F173" s="11"/>
      <c r="G173" s="15"/>
      <c r="H173" s="15"/>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BI173" s="416" t="s">
        <v>72</v>
      </c>
      <c r="BJ173" s="416"/>
      <c r="BK173" s="418" t="s">
        <v>73</v>
      </c>
      <c r="BL173" s="419"/>
      <c r="BM173" s="419"/>
      <c r="BN173" s="419"/>
      <c r="BO173" s="419"/>
      <c r="BP173" s="419"/>
      <c r="BQ173" s="419"/>
      <c r="BR173" s="419"/>
      <c r="BS173" s="419"/>
      <c r="BT173" s="419"/>
      <c r="BU173" s="419"/>
      <c r="BV173" s="419"/>
      <c r="BW173" s="419"/>
      <c r="BX173" s="419"/>
      <c r="BY173" s="419"/>
      <c r="BZ173" s="419"/>
      <c r="CA173" s="419"/>
      <c r="CB173" s="420"/>
      <c r="CC173" s="566" t="str">
        <f>IF($CC$53="","",$CC$53)</f>
        <v/>
      </c>
      <c r="CD173" s="567"/>
      <c r="CE173" s="567"/>
      <c r="CF173" s="567"/>
      <c r="CG173" s="567"/>
      <c r="CH173" s="567"/>
      <c r="CI173" s="567"/>
      <c r="CJ173" s="567"/>
      <c r="CK173" s="567"/>
      <c r="CL173" s="38"/>
      <c r="CM173" s="8"/>
      <c r="CN173" s="8"/>
      <c r="CO173" s="8"/>
      <c r="CP173" s="39"/>
      <c r="CQ173" s="39"/>
      <c r="CR173" s="39"/>
      <c r="CS173" s="39"/>
      <c r="CT173" s="39"/>
      <c r="CU173" s="39"/>
      <c r="CV173" s="39"/>
      <c r="CW173" s="39"/>
      <c r="CX173" s="39"/>
      <c r="CY173" s="39"/>
      <c r="CZ173" s="39"/>
      <c r="DA173" s="8"/>
      <c r="DB173" s="8"/>
      <c r="DC173" s="59"/>
      <c r="DD173" s="60"/>
      <c r="DE173" s="60"/>
      <c r="DF173" s="60"/>
      <c r="DG173" s="60"/>
      <c r="DH173" s="60"/>
      <c r="DI173" s="60"/>
      <c r="DJ173" s="60"/>
      <c r="DK173" s="60"/>
      <c r="DL173" s="8"/>
      <c r="DM173" s="8"/>
      <c r="DN173" s="8"/>
      <c r="EP173" s="8"/>
      <c r="EQ173" s="8"/>
      <c r="ER173" s="8"/>
      <c r="ES173" s="8"/>
      <c r="ET173" s="8"/>
      <c r="EU173" s="8"/>
      <c r="EV173" s="8"/>
      <c r="EW173" s="8"/>
      <c r="EX173" s="8"/>
      <c r="EY173" s="8"/>
      <c r="EZ173" s="8"/>
      <c r="FA173" s="8"/>
      <c r="FB173" s="8"/>
      <c r="FC173" s="8"/>
      <c r="FD173" s="8"/>
      <c r="FE173" s="8"/>
      <c r="FF173" s="8"/>
      <c r="FG173" s="40"/>
      <c r="FH173" s="40"/>
      <c r="FI173" s="40"/>
      <c r="FJ173" s="40"/>
      <c r="FK173" s="40"/>
      <c r="FL173" s="40"/>
      <c r="FM173" s="40"/>
      <c r="FN173" s="40"/>
      <c r="FO173" s="40"/>
      <c r="FP173" s="40"/>
      <c r="FQ173" s="8"/>
      <c r="FR173" s="8"/>
      <c r="FS173" s="8"/>
      <c r="FT173" s="8"/>
      <c r="FU173" s="8"/>
      <c r="FV173" s="8"/>
      <c r="FW173" s="8"/>
      <c r="FX173" s="8"/>
      <c r="FY173" s="8"/>
      <c r="FZ173" s="8"/>
      <c r="GA173" s="8"/>
      <c r="GB173" s="8"/>
    </row>
    <row r="174" spans="3:184" ht="12.95" customHeight="1">
      <c r="C174" s="11"/>
      <c r="D174" s="11"/>
      <c r="E174" s="11"/>
      <c r="F174" s="11"/>
      <c r="G174" s="15"/>
      <c r="H174" s="15"/>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447" t="str">
        <f>IF(AL54="","",AL54)</f>
        <v/>
      </c>
      <c r="AM174" s="447"/>
      <c r="AN174" s="447"/>
      <c r="AO174" s="447"/>
      <c r="AP174" s="447"/>
      <c r="AQ174" s="447"/>
      <c r="AR174" s="447"/>
      <c r="AS174" s="447"/>
      <c r="AT174" s="447"/>
      <c r="AU174" s="447"/>
      <c r="AV174" s="447"/>
      <c r="AW174" s="447"/>
      <c r="AX174" s="447"/>
      <c r="AY174" s="447"/>
      <c r="AZ174" s="447"/>
      <c r="BA174" s="447"/>
      <c r="BB174" s="447"/>
      <c r="BC174" s="447"/>
      <c r="BD174" s="447"/>
      <c r="BE174" s="447"/>
      <c r="BI174" s="416"/>
      <c r="BJ174" s="416"/>
      <c r="BK174" s="421"/>
      <c r="BL174" s="422"/>
      <c r="BM174" s="422"/>
      <c r="BN174" s="422"/>
      <c r="BO174" s="422"/>
      <c r="BP174" s="422"/>
      <c r="BQ174" s="422"/>
      <c r="BR174" s="422"/>
      <c r="BS174" s="422"/>
      <c r="BT174" s="422"/>
      <c r="BU174" s="422"/>
      <c r="BV174" s="422"/>
      <c r="BW174" s="422"/>
      <c r="BX174" s="422"/>
      <c r="BY174" s="422"/>
      <c r="BZ174" s="422"/>
      <c r="CA174" s="422"/>
      <c r="CB174" s="423"/>
      <c r="CC174" s="611"/>
      <c r="CD174" s="612"/>
      <c r="CE174" s="612"/>
      <c r="CF174" s="612"/>
      <c r="CG174" s="612"/>
      <c r="CH174" s="612"/>
      <c r="CI174" s="612"/>
      <c r="CJ174" s="612"/>
      <c r="CK174" s="612"/>
      <c r="CL174" s="38"/>
      <c r="CM174" s="8"/>
      <c r="CN174" s="8"/>
      <c r="CO174" s="8"/>
      <c r="CP174" s="39"/>
      <c r="CQ174" s="39"/>
      <c r="CR174" s="39"/>
      <c r="CS174" s="39"/>
      <c r="CT174" s="39"/>
      <c r="CU174" s="39"/>
      <c r="CV174" s="39"/>
      <c r="CW174" s="39"/>
      <c r="CX174" s="39"/>
      <c r="CY174" s="39"/>
      <c r="CZ174" s="39"/>
      <c r="DA174" s="8"/>
      <c r="DB174" s="8"/>
      <c r="DC174" s="60"/>
      <c r="DD174" s="60"/>
      <c r="DE174" s="60"/>
      <c r="DF174" s="60"/>
      <c r="DG174" s="60"/>
      <c r="DH174" s="60"/>
      <c r="DI174" s="60"/>
      <c r="DJ174" s="60"/>
      <c r="DK174" s="60"/>
      <c r="DL174" s="8"/>
      <c r="DM174" s="8"/>
      <c r="DN174" s="8"/>
      <c r="EP174" s="8"/>
      <c r="EQ174" s="8"/>
      <c r="ER174" s="8"/>
      <c r="ES174" s="8"/>
      <c r="ET174" s="8"/>
      <c r="EU174" s="8"/>
      <c r="EV174" s="8"/>
      <c r="EW174" s="8"/>
      <c r="EX174" s="8"/>
      <c r="EY174" s="8"/>
      <c r="EZ174" s="8"/>
      <c r="FA174" s="8"/>
      <c r="FB174" s="8"/>
      <c r="FC174" s="8"/>
      <c r="FD174" s="8"/>
      <c r="FE174" s="8"/>
      <c r="FF174" s="8"/>
      <c r="FG174" s="40"/>
      <c r="FH174" s="40"/>
      <c r="FI174" s="40"/>
      <c r="FJ174" s="40"/>
      <c r="FK174" s="40"/>
      <c r="FL174" s="40"/>
      <c r="FM174" s="40"/>
      <c r="FN174" s="40"/>
      <c r="FO174" s="40"/>
      <c r="FP174" s="40"/>
      <c r="FQ174" s="8"/>
      <c r="FR174" s="8"/>
      <c r="FS174" s="8"/>
      <c r="FT174" s="8"/>
      <c r="FU174" s="8"/>
      <c r="FV174" s="8"/>
      <c r="FW174" s="8"/>
      <c r="FX174" s="8"/>
      <c r="FY174" s="8"/>
      <c r="FZ174" s="8"/>
      <c r="GA174" s="8"/>
      <c r="GB174" s="8"/>
    </row>
    <row r="175" spans="3:184" ht="12.95" customHeight="1" thickBot="1">
      <c r="C175" s="11"/>
      <c r="D175" s="11"/>
      <c r="E175" s="11"/>
      <c r="F175" s="11"/>
      <c r="G175" s="15"/>
      <c r="H175" s="15"/>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I175" s="417"/>
      <c r="BJ175" s="416"/>
      <c r="BK175" s="424"/>
      <c r="BL175" s="425"/>
      <c r="BM175" s="425"/>
      <c r="BN175" s="425"/>
      <c r="BO175" s="425"/>
      <c r="BP175" s="425"/>
      <c r="BQ175" s="425"/>
      <c r="BR175" s="425"/>
      <c r="BS175" s="425"/>
      <c r="BT175" s="425"/>
      <c r="BU175" s="425"/>
      <c r="BV175" s="425"/>
      <c r="BW175" s="425"/>
      <c r="BX175" s="425"/>
      <c r="BY175" s="425"/>
      <c r="BZ175" s="425"/>
      <c r="CA175" s="425"/>
      <c r="CB175" s="426"/>
      <c r="CC175" s="605"/>
      <c r="CD175" s="606"/>
      <c r="CE175" s="606"/>
      <c r="CF175" s="606"/>
      <c r="CG175" s="606"/>
      <c r="CH175" s="606"/>
      <c r="CI175" s="606"/>
      <c r="CJ175" s="606"/>
      <c r="CK175" s="606"/>
      <c r="CL175" s="38"/>
      <c r="CM175" s="8"/>
      <c r="CN175" s="8"/>
      <c r="CO175" s="8"/>
      <c r="CP175" s="39"/>
      <c r="CQ175" s="39"/>
      <c r="CR175" s="39"/>
      <c r="CS175" s="39"/>
      <c r="CT175" s="39"/>
      <c r="CU175" s="39"/>
      <c r="CV175" s="39"/>
      <c r="CW175" s="39"/>
      <c r="CX175" s="39"/>
      <c r="CY175" s="39"/>
      <c r="CZ175" s="39"/>
      <c r="DA175" s="8"/>
      <c r="DB175" s="8"/>
      <c r="DC175" s="60"/>
      <c r="DD175" s="60"/>
      <c r="DE175" s="60"/>
      <c r="DF175" s="60"/>
      <c r="DG175" s="60"/>
      <c r="DH175" s="60"/>
      <c r="DI175" s="60"/>
      <c r="DJ175" s="60"/>
      <c r="DK175" s="60"/>
      <c r="DL175" s="8"/>
      <c r="DM175" s="8"/>
      <c r="DN175" s="8"/>
      <c r="EP175" s="8"/>
      <c r="EQ175" s="8"/>
      <c r="ER175" s="8"/>
      <c r="ES175" s="8"/>
      <c r="ET175" s="8"/>
      <c r="EU175" s="8"/>
      <c r="EV175" s="8"/>
      <c r="EW175" s="8"/>
      <c r="EX175" s="8"/>
      <c r="EY175" s="8"/>
      <c r="EZ175" s="8"/>
      <c r="FA175" s="8"/>
      <c r="FB175" s="8"/>
      <c r="FC175" s="8"/>
      <c r="FD175" s="8"/>
      <c r="FE175" s="8"/>
      <c r="FF175" s="8"/>
      <c r="FG175" s="40"/>
      <c r="FH175" s="40"/>
      <c r="FI175" s="40"/>
      <c r="FJ175" s="40"/>
      <c r="FK175" s="40"/>
      <c r="FL175" s="40"/>
      <c r="FM175" s="40"/>
      <c r="FN175" s="40"/>
      <c r="FO175" s="40"/>
      <c r="FP175" s="40"/>
      <c r="FQ175" s="8"/>
      <c r="FR175" s="8"/>
      <c r="FS175" s="8"/>
      <c r="FT175" s="8"/>
      <c r="FU175" s="8"/>
      <c r="FV175" s="8"/>
      <c r="FW175" s="8"/>
      <c r="FX175" s="8"/>
      <c r="FY175" s="8"/>
      <c r="FZ175" s="8"/>
      <c r="GA175" s="8"/>
      <c r="GB175" s="8"/>
    </row>
    <row r="176" spans="3:184" ht="12.95" customHeight="1">
      <c r="C176" s="11"/>
      <c r="D176" s="11"/>
      <c r="E176" s="11"/>
      <c r="F176" s="11"/>
      <c r="G176" s="15"/>
      <c r="H176" s="15"/>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I176" s="417" t="s">
        <v>72</v>
      </c>
      <c r="BJ176" s="416"/>
      <c r="BK176" s="448" t="s">
        <v>79</v>
      </c>
      <c r="BL176" s="449"/>
      <c r="BM176" s="449"/>
      <c r="BN176" s="449"/>
      <c r="BO176" s="449"/>
      <c r="BP176" s="449"/>
      <c r="BQ176" s="449"/>
      <c r="BR176" s="449"/>
      <c r="BS176" s="449"/>
      <c r="BT176" s="449"/>
      <c r="BU176" s="449"/>
      <c r="BV176" s="449"/>
      <c r="BW176" s="449"/>
      <c r="BX176" s="449"/>
      <c r="BY176" s="449"/>
      <c r="BZ176" s="449"/>
      <c r="CA176" s="449"/>
      <c r="CB176" s="450"/>
      <c r="CC176" s="566" t="str">
        <f>IF($CC$56="","",$CC$56)</f>
        <v/>
      </c>
      <c r="CD176" s="567"/>
      <c r="CE176" s="567"/>
      <c r="CF176" s="567"/>
      <c r="CG176" s="567"/>
      <c r="CH176" s="567"/>
      <c r="CI176" s="567"/>
      <c r="CJ176" s="567"/>
      <c r="CK176" s="567"/>
      <c r="CL176" s="34"/>
      <c r="CM176" s="8"/>
      <c r="CN176" s="8"/>
      <c r="CO176" s="61"/>
      <c r="CP176" s="61"/>
      <c r="CQ176" s="61"/>
      <c r="CR176" s="61"/>
      <c r="CS176" s="61"/>
      <c r="CT176" s="61"/>
      <c r="CU176" s="61"/>
      <c r="CV176" s="61"/>
      <c r="CW176" s="61"/>
      <c r="CX176" s="61"/>
      <c r="CY176" s="61"/>
      <c r="CZ176" s="61"/>
      <c r="DA176" s="8"/>
      <c r="DB176" s="8"/>
      <c r="DC176" s="8"/>
      <c r="DD176" s="8"/>
      <c r="DE176" s="8"/>
      <c r="DF176" s="8"/>
      <c r="DG176" s="8"/>
      <c r="DH176" s="8"/>
      <c r="DI176" s="8"/>
      <c r="DJ176" s="8"/>
      <c r="DK176" s="8"/>
      <c r="DL176" s="8"/>
      <c r="DM176" s="8"/>
      <c r="DN176" s="8"/>
      <c r="EP176" s="8"/>
      <c r="EQ176" s="8"/>
      <c r="ER176" s="8"/>
      <c r="ES176" s="8"/>
      <c r="ET176" s="8"/>
      <c r="EU176" s="8"/>
      <c r="EV176" s="8"/>
      <c r="EW176" s="8"/>
      <c r="EX176" s="8"/>
      <c r="EY176" s="8"/>
      <c r="EZ176" s="8"/>
      <c r="FA176" s="8"/>
      <c r="FB176" s="8"/>
      <c r="FC176" s="8"/>
      <c r="FD176" s="8"/>
      <c r="FE176" s="8"/>
      <c r="FF176" s="8"/>
      <c r="FG176" s="40"/>
      <c r="FH176" s="40"/>
      <c r="FI176" s="40"/>
      <c r="FJ176" s="40"/>
      <c r="FK176" s="40"/>
      <c r="FL176" s="40"/>
      <c r="FM176" s="40"/>
      <c r="FN176" s="40"/>
      <c r="FO176" s="40"/>
      <c r="FP176" s="40"/>
      <c r="FQ176" s="8"/>
      <c r="FR176" s="8"/>
      <c r="FS176" s="8"/>
      <c r="FT176" s="8"/>
      <c r="FU176" s="8"/>
      <c r="FV176" s="8"/>
      <c r="FW176" s="8"/>
      <c r="FX176" s="8"/>
      <c r="FY176" s="8"/>
      <c r="FZ176" s="8"/>
      <c r="GA176" s="8"/>
      <c r="GB176" s="8"/>
    </row>
    <row r="177" spans="3:184" ht="12.95" customHeight="1">
      <c r="C177" s="11"/>
      <c r="D177" s="11"/>
      <c r="E177" s="11"/>
      <c r="F177" s="11"/>
      <c r="G177" s="15"/>
      <c r="H177" s="15"/>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I177" s="417"/>
      <c r="BJ177" s="416"/>
      <c r="BK177" s="451"/>
      <c r="BL177" s="452"/>
      <c r="BM177" s="452"/>
      <c r="BN177" s="452"/>
      <c r="BO177" s="452"/>
      <c r="BP177" s="452"/>
      <c r="BQ177" s="452"/>
      <c r="BR177" s="452"/>
      <c r="BS177" s="452"/>
      <c r="BT177" s="452"/>
      <c r="BU177" s="452"/>
      <c r="BV177" s="452"/>
      <c r="BW177" s="452"/>
      <c r="BX177" s="452"/>
      <c r="BY177" s="452"/>
      <c r="BZ177" s="452"/>
      <c r="CA177" s="452"/>
      <c r="CB177" s="453"/>
      <c r="CC177" s="611"/>
      <c r="CD177" s="612"/>
      <c r="CE177" s="612"/>
      <c r="CF177" s="612"/>
      <c r="CG177" s="612"/>
      <c r="CH177" s="612"/>
      <c r="CI177" s="612"/>
      <c r="CJ177" s="612"/>
      <c r="CK177" s="612"/>
      <c r="CL177" s="34"/>
      <c r="CM177" s="8"/>
      <c r="CN177" s="8"/>
      <c r="CO177" s="61"/>
      <c r="CP177" s="61"/>
      <c r="CQ177" s="61"/>
      <c r="CR177" s="61"/>
      <c r="CS177" s="61"/>
      <c r="CT177" s="61"/>
      <c r="CU177" s="61"/>
      <c r="CV177" s="61"/>
      <c r="CW177" s="61"/>
      <c r="CX177" s="61"/>
      <c r="CY177" s="61"/>
      <c r="CZ177" s="61"/>
      <c r="DA177" s="8"/>
      <c r="DB177" s="8"/>
      <c r="DC177" s="42"/>
      <c r="DD177" s="43"/>
      <c r="DE177" s="43"/>
      <c r="DF177" s="43"/>
      <c r="DG177" s="43"/>
      <c r="DH177" s="43"/>
      <c r="DI177" s="43"/>
      <c r="DJ177" s="43"/>
      <c r="DK177" s="43"/>
      <c r="DL177" s="8"/>
      <c r="DM177" s="8"/>
      <c r="DN177" s="8"/>
      <c r="EP177" s="8"/>
      <c r="EQ177" s="8"/>
      <c r="ER177" s="8"/>
      <c r="ES177" s="8"/>
      <c r="ET177" s="8"/>
      <c r="EU177" s="8"/>
      <c r="EV177" s="8"/>
      <c r="EW177" s="8"/>
      <c r="EX177" s="8"/>
      <c r="EY177" s="8"/>
      <c r="EZ177" s="8"/>
      <c r="FA177" s="8"/>
      <c r="FB177" s="8"/>
      <c r="FC177" s="8"/>
      <c r="FD177" s="8"/>
      <c r="FE177" s="8"/>
      <c r="FF177" s="8"/>
      <c r="FG177" s="40"/>
      <c r="FH177" s="40"/>
      <c r="FI177" s="40"/>
      <c r="FJ177" s="40"/>
      <c r="FK177" s="40"/>
      <c r="FL177" s="40"/>
      <c r="FM177" s="40"/>
      <c r="FN177" s="40"/>
      <c r="FO177" s="40"/>
      <c r="FP177" s="40"/>
      <c r="FQ177" s="8"/>
      <c r="FR177" s="8"/>
      <c r="FS177" s="8"/>
      <c r="FT177" s="8"/>
      <c r="FU177" s="8"/>
      <c r="FV177" s="8"/>
      <c r="FW177" s="8"/>
      <c r="FX177" s="8"/>
      <c r="FY177" s="8"/>
      <c r="FZ177" s="8"/>
      <c r="GA177" s="8"/>
      <c r="GB177" s="8"/>
    </row>
    <row r="178" spans="3:184" ht="12.95" customHeight="1" thickBot="1">
      <c r="C178" s="20"/>
      <c r="D178" s="20"/>
      <c r="E178" s="20"/>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I178" s="417"/>
      <c r="BJ178" s="416"/>
      <c r="BK178" s="454"/>
      <c r="BL178" s="455"/>
      <c r="BM178" s="455"/>
      <c r="BN178" s="455"/>
      <c r="BO178" s="455"/>
      <c r="BP178" s="455"/>
      <c r="BQ178" s="455"/>
      <c r="BR178" s="455"/>
      <c r="BS178" s="455"/>
      <c r="BT178" s="455"/>
      <c r="BU178" s="455"/>
      <c r="BV178" s="455"/>
      <c r="BW178" s="455"/>
      <c r="BX178" s="455"/>
      <c r="BY178" s="455"/>
      <c r="BZ178" s="455"/>
      <c r="CA178" s="455"/>
      <c r="CB178" s="456"/>
      <c r="CC178" s="605"/>
      <c r="CD178" s="606"/>
      <c r="CE178" s="606"/>
      <c r="CF178" s="606"/>
      <c r="CG178" s="606"/>
      <c r="CH178" s="606"/>
      <c r="CI178" s="606"/>
      <c r="CJ178" s="606"/>
      <c r="CK178" s="606"/>
      <c r="CL178" s="34"/>
      <c r="CM178" s="8"/>
      <c r="CN178" s="8"/>
      <c r="CO178" s="61"/>
      <c r="CP178" s="61"/>
      <c r="CQ178" s="61"/>
      <c r="CR178" s="61"/>
      <c r="CS178" s="61"/>
      <c r="CT178" s="61"/>
      <c r="CU178" s="61"/>
      <c r="CV178" s="61"/>
      <c r="CW178" s="61"/>
      <c r="CX178" s="61"/>
      <c r="CY178" s="61"/>
      <c r="CZ178" s="61"/>
      <c r="DA178" s="8"/>
      <c r="DB178" s="8"/>
      <c r="DC178" s="43"/>
      <c r="DD178" s="43"/>
      <c r="DE178" s="43"/>
      <c r="DF178" s="43"/>
      <c r="DG178" s="43"/>
      <c r="DH178" s="43"/>
      <c r="DI178" s="43"/>
      <c r="DJ178" s="43"/>
      <c r="DK178" s="43"/>
      <c r="DL178" s="8"/>
      <c r="DM178" s="8"/>
      <c r="DN178" s="8"/>
      <c r="EP178" s="8"/>
      <c r="EQ178" s="8"/>
      <c r="ER178" s="8"/>
      <c r="ES178" s="8"/>
      <c r="ET178" s="8"/>
      <c r="EU178" s="8"/>
      <c r="EV178" s="8"/>
      <c r="EW178" s="8"/>
      <c r="EX178" s="8"/>
      <c r="EY178" s="8"/>
      <c r="EZ178" s="8"/>
      <c r="FA178" s="8"/>
      <c r="FB178" s="8"/>
      <c r="FC178" s="8"/>
      <c r="FD178" s="8"/>
      <c r="FE178" s="8"/>
      <c r="FF178" s="8"/>
      <c r="FG178" s="40"/>
      <c r="FH178" s="40"/>
      <c r="FI178" s="40"/>
      <c r="FJ178" s="40"/>
      <c r="FK178" s="40"/>
      <c r="FL178" s="40"/>
      <c r="FM178" s="40"/>
      <c r="FN178" s="40"/>
      <c r="FO178" s="40"/>
      <c r="FP178" s="40"/>
      <c r="FQ178" s="8"/>
      <c r="FR178" s="8"/>
      <c r="FS178" s="8"/>
      <c r="FT178" s="8"/>
      <c r="FU178" s="8"/>
      <c r="FV178" s="8"/>
      <c r="FW178" s="8"/>
      <c r="FX178" s="8"/>
      <c r="FY178" s="8"/>
      <c r="FZ178" s="8"/>
      <c r="GA178" s="8"/>
      <c r="GB178" s="8"/>
    </row>
    <row r="179" spans="3:184" ht="12.95" customHeight="1">
      <c r="C179" s="20"/>
      <c r="D179" s="20"/>
      <c r="E179" s="20"/>
      <c r="F179" s="20"/>
      <c r="G179" s="20"/>
      <c r="H179" s="20"/>
      <c r="I179" s="20"/>
      <c r="J179" s="20"/>
      <c r="K179" s="51"/>
      <c r="L179" s="51"/>
      <c r="M179" s="51"/>
      <c r="N179" s="51"/>
      <c r="O179" s="20"/>
      <c r="P179" s="20"/>
      <c r="Q179" s="51"/>
      <c r="R179" s="51"/>
      <c r="S179" s="51"/>
      <c r="T179" s="51"/>
      <c r="U179" s="20"/>
      <c r="V179" s="20"/>
      <c r="W179" s="52"/>
      <c r="X179" s="52"/>
      <c r="Y179" s="52"/>
      <c r="Z179" s="52"/>
      <c r="AA179" s="52"/>
      <c r="AB179" s="52"/>
      <c r="AC179" s="52"/>
      <c r="AD179" s="51"/>
      <c r="AE179" s="51"/>
      <c r="AF179" s="51"/>
      <c r="AG179" s="51"/>
      <c r="AH179" s="51"/>
      <c r="AI179" s="51"/>
      <c r="AJ179" s="51"/>
      <c r="AK179" s="51"/>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K179" s="1" t="str">
        <f>BK119</f>
        <v>※印欄は請負契約のみ記入してください。</v>
      </c>
      <c r="BP179" s="62"/>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row>
    <row r="180" spans="3:184" ht="12.95" customHeight="1">
      <c r="C180" s="20"/>
      <c r="D180" s="20"/>
      <c r="E180" s="20"/>
      <c r="F180" s="20"/>
      <c r="G180" s="20"/>
      <c r="H180" s="20"/>
      <c r="I180" s="20"/>
      <c r="J180" s="20"/>
      <c r="K180" s="51"/>
      <c r="L180" s="51"/>
      <c r="M180" s="51"/>
      <c r="N180" s="51"/>
      <c r="O180" s="20"/>
      <c r="P180" s="20"/>
      <c r="Q180" s="51"/>
      <c r="R180" s="51"/>
      <c r="S180" s="51"/>
      <c r="T180" s="51"/>
      <c r="U180" s="20"/>
      <c r="V180" s="20"/>
      <c r="W180" s="52"/>
      <c r="X180" s="52"/>
      <c r="Y180" s="52"/>
      <c r="Z180" s="52"/>
      <c r="AA180" s="52"/>
      <c r="AB180" s="52"/>
      <c r="AC180" s="52"/>
      <c r="AD180" s="51"/>
      <c r="AE180" s="51"/>
      <c r="AF180" s="51"/>
      <c r="AG180" s="51"/>
      <c r="AH180" s="51"/>
      <c r="AI180" s="51"/>
      <c r="AJ180" s="51"/>
      <c r="AK180" s="51"/>
      <c r="AL180" s="51"/>
      <c r="AM180" s="51"/>
      <c r="AN180" s="51"/>
      <c r="AO180" s="51"/>
      <c r="AP180" s="51"/>
    </row>
    <row r="181" spans="3:184" ht="18.75" customHeight="1">
      <c r="C181" s="1" t="s">
        <v>0</v>
      </c>
      <c r="P181" s="179" t="str">
        <f>IF(P1="","",P1)</f>
        <v/>
      </c>
      <c r="Q181" s="179"/>
      <c r="R181" s="179"/>
      <c r="S181" s="179"/>
      <c r="T181" s="179"/>
      <c r="U181" s="179"/>
      <c r="V181" s="179"/>
      <c r="W181" s="179"/>
      <c r="X181" s="179"/>
      <c r="Y181" s="179"/>
      <c r="Z181" s="179"/>
      <c r="AA181" s="179"/>
      <c r="AB181" s="179"/>
      <c r="AC181" s="179"/>
      <c r="AD181" s="179"/>
      <c r="AE181" s="179"/>
      <c r="AF181" s="179"/>
    </row>
    <row r="182" spans="3:184" ht="12.95" customHeight="1">
      <c r="P182" s="179"/>
      <c r="Q182" s="179"/>
      <c r="R182" s="179"/>
      <c r="S182" s="179"/>
      <c r="T182" s="179"/>
      <c r="U182" s="179"/>
      <c r="V182" s="179"/>
      <c r="W182" s="179"/>
      <c r="X182" s="179"/>
      <c r="Y182" s="179"/>
      <c r="Z182" s="179"/>
      <c r="AA182" s="179"/>
      <c r="AB182" s="179"/>
      <c r="AC182" s="179"/>
      <c r="AD182" s="179"/>
      <c r="AE182" s="179"/>
      <c r="AF182" s="179"/>
      <c r="AG182" s="180" t="s">
        <v>82</v>
      </c>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I182" s="183" t="s">
        <v>2</v>
      </c>
      <c r="BJ182" s="183"/>
      <c r="BK182" s="183"/>
      <c r="BL182" s="183"/>
      <c r="BM182" s="183"/>
      <c r="BN182" s="183"/>
      <c r="BO182" s="183"/>
      <c r="BP182" s="183"/>
      <c r="BQ182" s="183"/>
      <c r="BR182" s="183"/>
      <c r="BS182" s="183"/>
    </row>
    <row r="183" spans="3:184" ht="12.95" customHeight="1" thickBot="1">
      <c r="C183" s="473" t="str">
        <f>IF($C$3="","",$C$3)</f>
        <v/>
      </c>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c r="AA183" s="473"/>
      <c r="AB183" s="473"/>
      <c r="AC183" s="473"/>
      <c r="AD183" s="473"/>
      <c r="AE183" s="473"/>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I183" s="183"/>
      <c r="BJ183" s="183"/>
      <c r="BK183" s="183"/>
      <c r="BL183" s="183"/>
      <c r="BM183" s="183"/>
      <c r="BN183" s="183"/>
      <c r="BO183" s="183"/>
      <c r="BP183" s="183"/>
      <c r="BQ183" s="183"/>
      <c r="BR183" s="183"/>
      <c r="BS183" s="183"/>
      <c r="CD183" s="1" t="s">
        <v>86</v>
      </c>
    </row>
    <row r="184" spans="3:184" ht="12.95" customHeight="1" thickTop="1">
      <c r="C184" s="1" t="str">
        <f>IF($C$4="","",$C$4)</f>
        <v/>
      </c>
    </row>
    <row r="185" spans="3:184" ht="12.95" customHeight="1">
      <c r="C185" s="10" t="s">
        <v>5</v>
      </c>
      <c r="D185" s="10"/>
      <c r="E185" s="10"/>
      <c r="F185" s="10"/>
      <c r="G185" s="10"/>
      <c r="H185" s="10"/>
      <c r="I185" s="10"/>
      <c r="J185" s="10"/>
      <c r="K185" s="10"/>
      <c r="L185" s="10"/>
      <c r="M185" s="10"/>
      <c r="N185" s="10"/>
      <c r="O185" s="10"/>
      <c r="P185" s="10"/>
      <c r="Q185" s="10"/>
      <c r="AG185" s="2"/>
      <c r="AH185" s="2"/>
      <c r="AI185" s="2"/>
      <c r="AJ185" s="2"/>
      <c r="AK185" s="174" t="s">
        <v>87</v>
      </c>
      <c r="AL185" s="174"/>
      <c r="AM185" s="174"/>
      <c r="AN185" s="174"/>
      <c r="AO185" s="474">
        <f>IF(AO5="","",AO5)</f>
        <v>2023</v>
      </c>
      <c r="AP185" s="474"/>
      <c r="AQ185" s="474"/>
      <c r="AR185" s="174" t="s">
        <v>7</v>
      </c>
      <c r="AS185" s="174"/>
      <c r="AT185" s="474">
        <f>IF(AT5="","",AT5)</f>
        <v>10</v>
      </c>
      <c r="AU185" s="474"/>
      <c r="AV185" s="474"/>
      <c r="AW185" s="174" t="s">
        <v>8</v>
      </c>
      <c r="AX185" s="174"/>
      <c r="AY185" s="474">
        <f>IF(AY5="","",AY5)</f>
        <v>15</v>
      </c>
      <c r="AZ185" s="474"/>
      <c r="BA185" s="474"/>
      <c r="BB185" s="174" t="s">
        <v>9</v>
      </c>
      <c r="BC185" s="174"/>
      <c r="BE185" s="2"/>
      <c r="BF185" s="2"/>
      <c r="BG185" s="2"/>
      <c r="BH185" s="175" t="str">
        <f>IF(BH5="","",BH5)</f>
        <v/>
      </c>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1"/>
      <c r="CF185" s="11"/>
      <c r="CG185" s="11"/>
      <c r="CH185" s="11"/>
      <c r="CI185" s="11"/>
      <c r="CJ185" s="11"/>
    </row>
    <row r="186" spans="3:184" ht="12.95" customHeight="1" thickBot="1">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row>
    <row r="187" spans="3:184" ht="12.95" customHeight="1">
      <c r="C187" s="12" t="s">
        <v>10</v>
      </c>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4"/>
      <c r="AK187" s="176" t="str">
        <f>AK7</f>
        <v>下記のとおり請求いたします。</v>
      </c>
      <c r="AL187" s="176"/>
      <c r="AM187" s="176"/>
      <c r="AN187" s="176"/>
      <c r="AO187" s="176"/>
      <c r="AP187" s="176"/>
      <c r="AQ187" s="176"/>
      <c r="AR187" s="176"/>
      <c r="AS187" s="176"/>
      <c r="AT187" s="176"/>
      <c r="AU187" s="176"/>
      <c r="AV187" s="176"/>
      <c r="AW187" s="176"/>
      <c r="AX187" s="176"/>
      <c r="AY187" s="176"/>
      <c r="AZ187" s="176"/>
      <c r="BA187" s="176"/>
      <c r="BB187" s="176"/>
      <c r="BC187" s="176"/>
      <c r="BJ187" s="15"/>
      <c r="BK187" s="15"/>
      <c r="BL187" s="11"/>
      <c r="BM187" s="11"/>
      <c r="BN187" s="11"/>
      <c r="BO187" s="11"/>
      <c r="BP187" s="11"/>
      <c r="BQ187" s="11"/>
      <c r="BR187" s="11"/>
    </row>
    <row r="188" spans="3:184" ht="12.95" customHeight="1" thickBot="1">
      <c r="C188" s="16"/>
      <c r="D188" s="176" t="s">
        <v>12</v>
      </c>
      <c r="E188" s="176"/>
      <c r="F188" s="54"/>
      <c r="G188" s="54"/>
      <c r="H188" s="475" t="str">
        <f>IF(H8="","",H8)</f>
        <v/>
      </c>
      <c r="I188" s="475"/>
      <c r="J188" s="475"/>
      <c r="K188" s="475"/>
      <c r="L188" s="475"/>
      <c r="M188" s="475"/>
      <c r="N188" s="17"/>
      <c r="O188" s="17"/>
      <c r="P188" s="17"/>
      <c r="Q188" s="17"/>
      <c r="R188" s="17"/>
      <c r="S188" s="17"/>
      <c r="T188" s="17"/>
      <c r="U188" s="11"/>
      <c r="V188" s="11"/>
      <c r="W188" s="11"/>
      <c r="X188" s="11"/>
      <c r="Y188" s="11"/>
      <c r="Z188" s="11"/>
      <c r="AA188" s="11"/>
      <c r="AB188" s="11"/>
      <c r="AC188" s="11"/>
      <c r="AD188" s="11"/>
      <c r="AE188" s="18"/>
      <c r="BG188" s="19" t="str">
        <f>BG8</f>
        <v>（税込）</v>
      </c>
      <c r="BJ188" s="15"/>
      <c r="BK188" s="15"/>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row>
    <row r="189" spans="3:184" ht="12.95" customHeight="1">
      <c r="C189" s="16" t="s">
        <v>15</v>
      </c>
      <c r="D189" s="11"/>
      <c r="E189" s="11"/>
      <c r="F189" s="20"/>
      <c r="G189" s="20"/>
      <c r="H189" s="476" t="str">
        <f>IF(H9="","",H9)</f>
        <v/>
      </c>
      <c r="I189" s="476"/>
      <c r="J189" s="476"/>
      <c r="K189" s="476"/>
      <c r="L189" s="476"/>
      <c r="M189" s="476"/>
      <c r="N189" s="476"/>
      <c r="O189" s="476"/>
      <c r="P189" s="476"/>
      <c r="Q189" s="476"/>
      <c r="R189" s="476"/>
      <c r="S189" s="476"/>
      <c r="T189" s="476"/>
      <c r="U189" s="476"/>
      <c r="V189" s="476"/>
      <c r="W189" s="476"/>
      <c r="X189" s="476"/>
      <c r="Y189" s="476"/>
      <c r="Z189" s="476"/>
      <c r="AA189" s="476"/>
      <c r="AB189" s="476"/>
      <c r="AC189" s="476"/>
      <c r="AD189" s="476"/>
      <c r="AE189" s="477"/>
      <c r="AG189" s="189" t="s">
        <v>17</v>
      </c>
      <c r="AH189" s="190"/>
      <c r="AI189" s="190"/>
      <c r="AJ189" s="190"/>
      <c r="AK189" s="190"/>
      <c r="AL189" s="190"/>
      <c r="AM189" s="190"/>
      <c r="AN189" s="191"/>
      <c r="AO189" s="205" t="str">
        <f>IF(AO9="","",AO9)</f>
        <v/>
      </c>
      <c r="AP189" s="206"/>
      <c r="AQ189" s="206"/>
      <c r="AR189" s="206"/>
      <c r="AS189" s="206"/>
      <c r="AT189" s="206"/>
      <c r="AU189" s="206"/>
      <c r="AV189" s="206"/>
      <c r="AW189" s="206"/>
      <c r="AX189" s="206"/>
      <c r="AY189" s="206"/>
      <c r="AZ189" s="206"/>
      <c r="BA189" s="206"/>
      <c r="BB189" s="206"/>
      <c r="BC189" s="206"/>
      <c r="BD189" s="206"/>
      <c r="BE189" s="206"/>
      <c r="BF189" s="206"/>
      <c r="BG189" s="207"/>
      <c r="BI189" s="245" t="s">
        <v>18</v>
      </c>
      <c r="BJ189" s="215"/>
      <c r="BK189" s="215"/>
      <c r="BL189" s="215"/>
      <c r="BM189" s="215"/>
      <c r="BN189" s="215"/>
      <c r="BO189" s="215"/>
      <c r="BP189" s="216"/>
      <c r="BQ189" s="220"/>
      <c r="BR189" s="215"/>
      <c r="BS189" s="215"/>
      <c r="BT189" s="222" t="s">
        <v>19</v>
      </c>
      <c r="BU189" s="222"/>
      <c r="BV189" s="478" t="str">
        <f>IF(BV129="","",BV129)</f>
        <v/>
      </c>
      <c r="BW189" s="478"/>
      <c r="BX189" s="478"/>
      <c r="BY189" s="478"/>
      <c r="BZ189" s="478"/>
      <c r="CA189" s="478"/>
      <c r="CB189" s="478"/>
      <c r="CC189" s="478"/>
      <c r="CD189" s="478"/>
      <c r="CE189" s="478"/>
      <c r="CF189" s="478"/>
      <c r="CG189" s="478"/>
      <c r="CH189" s="478"/>
      <c r="CI189" s="478"/>
      <c r="CJ189" s="478"/>
      <c r="CK189" s="14"/>
    </row>
    <row r="190" spans="3:184" ht="12.95" customHeight="1" thickBot="1">
      <c r="C190" s="16"/>
      <c r="D190" s="186" t="s">
        <v>21</v>
      </c>
      <c r="E190" s="186"/>
      <c r="F190" s="186"/>
      <c r="G190" s="186"/>
      <c r="H190" s="480" t="str">
        <f>IF(H10="","",H10)</f>
        <v/>
      </c>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1"/>
      <c r="AG190" s="192"/>
      <c r="AH190" s="176"/>
      <c r="AI190" s="176"/>
      <c r="AJ190" s="176"/>
      <c r="AK190" s="176"/>
      <c r="AL190" s="176"/>
      <c r="AM190" s="176"/>
      <c r="AN190" s="193"/>
      <c r="AO190" s="208"/>
      <c r="AP190" s="209"/>
      <c r="AQ190" s="209"/>
      <c r="AR190" s="209"/>
      <c r="AS190" s="209"/>
      <c r="AT190" s="209"/>
      <c r="AU190" s="209"/>
      <c r="AV190" s="209"/>
      <c r="AW190" s="209"/>
      <c r="AX190" s="209"/>
      <c r="AY190" s="209"/>
      <c r="AZ190" s="209"/>
      <c r="BA190" s="209"/>
      <c r="BB190" s="209"/>
      <c r="BC190" s="209"/>
      <c r="BD190" s="209"/>
      <c r="BE190" s="209"/>
      <c r="BF190" s="209"/>
      <c r="BG190" s="210"/>
      <c r="BI190" s="217"/>
      <c r="BJ190" s="218"/>
      <c r="BK190" s="218"/>
      <c r="BL190" s="218"/>
      <c r="BM190" s="218"/>
      <c r="BN190" s="218"/>
      <c r="BO190" s="218"/>
      <c r="BP190" s="219"/>
      <c r="BQ190" s="221"/>
      <c r="BR190" s="218"/>
      <c r="BS190" s="218"/>
      <c r="BT190" s="223"/>
      <c r="BU190" s="223"/>
      <c r="BV190" s="479"/>
      <c r="BW190" s="479"/>
      <c r="BX190" s="479"/>
      <c r="BY190" s="479"/>
      <c r="BZ190" s="479"/>
      <c r="CA190" s="479"/>
      <c r="CB190" s="479"/>
      <c r="CC190" s="479"/>
      <c r="CD190" s="479"/>
      <c r="CE190" s="479"/>
      <c r="CF190" s="479"/>
      <c r="CG190" s="479"/>
      <c r="CH190" s="479"/>
      <c r="CI190" s="479"/>
      <c r="CJ190" s="479"/>
      <c r="CK190" s="55"/>
    </row>
    <row r="191" spans="3:184" ht="12.95" customHeight="1">
      <c r="C191" s="16"/>
      <c r="D191" s="11"/>
      <c r="E191" s="11"/>
      <c r="F191" s="20"/>
      <c r="G191" s="2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1"/>
      <c r="AG191" s="202"/>
      <c r="AH191" s="203"/>
      <c r="AI191" s="203"/>
      <c r="AJ191" s="203"/>
      <c r="AK191" s="203"/>
      <c r="AL191" s="203"/>
      <c r="AM191" s="203"/>
      <c r="AN191" s="204"/>
      <c r="AO191" s="211"/>
      <c r="AP191" s="212"/>
      <c r="AQ191" s="212"/>
      <c r="AR191" s="212"/>
      <c r="AS191" s="212"/>
      <c r="AT191" s="212"/>
      <c r="AU191" s="212"/>
      <c r="AV191" s="212"/>
      <c r="AW191" s="212"/>
      <c r="AX191" s="212"/>
      <c r="AY191" s="212"/>
      <c r="AZ191" s="212"/>
      <c r="BA191" s="212"/>
      <c r="BB191" s="212"/>
      <c r="BC191" s="212"/>
      <c r="BD191" s="212"/>
      <c r="BE191" s="212"/>
      <c r="BF191" s="212"/>
      <c r="BG191" s="213"/>
    </row>
    <row r="192" spans="3:184" ht="12.95" customHeight="1">
      <c r="C192" s="16"/>
      <c r="D192" s="11"/>
      <c r="E192" s="11"/>
      <c r="F192" s="20"/>
      <c r="G192" s="20"/>
      <c r="H192" s="480" t="str">
        <f>IF(H12="","",H12)</f>
        <v/>
      </c>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1"/>
      <c r="AG192" s="189" t="s">
        <v>23</v>
      </c>
      <c r="AH192" s="190"/>
      <c r="AI192" s="190"/>
      <c r="AJ192" s="190"/>
      <c r="AK192" s="190"/>
      <c r="AL192" s="190"/>
      <c r="AM192" s="190"/>
      <c r="AN192" s="191"/>
      <c r="AO192" s="205" t="str">
        <f>IF(AY12="","",AY12)</f>
        <v/>
      </c>
      <c r="AP192" s="206"/>
      <c r="AQ192" s="206"/>
      <c r="AR192" s="206"/>
      <c r="AS192" s="206"/>
      <c r="AT192" s="206"/>
      <c r="AU192" s="206"/>
      <c r="AV192" s="206"/>
      <c r="AW192" s="206"/>
      <c r="AX192" s="206"/>
      <c r="AY192" s="206"/>
      <c r="AZ192" s="206"/>
      <c r="BA192" s="206"/>
      <c r="BB192" s="206"/>
      <c r="BC192" s="206"/>
      <c r="BD192" s="206"/>
      <c r="BE192" s="206"/>
      <c r="BF192" s="206"/>
      <c r="BG192" s="207"/>
    </row>
    <row r="193" spans="3:89" ht="12.95" customHeight="1" thickBot="1">
      <c r="C193" s="16"/>
      <c r="D193" s="11"/>
      <c r="E193" s="11"/>
      <c r="F193" s="20"/>
      <c r="G193" s="2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1"/>
      <c r="AG193" s="192"/>
      <c r="AH193" s="176"/>
      <c r="AI193" s="176"/>
      <c r="AJ193" s="176"/>
      <c r="AK193" s="176"/>
      <c r="AL193" s="176"/>
      <c r="AM193" s="176"/>
      <c r="AN193" s="193"/>
      <c r="AO193" s="208"/>
      <c r="AP193" s="209"/>
      <c r="AQ193" s="209"/>
      <c r="AR193" s="209"/>
      <c r="AS193" s="209"/>
      <c r="AT193" s="209"/>
      <c r="AU193" s="209"/>
      <c r="AV193" s="209"/>
      <c r="AW193" s="209"/>
      <c r="AX193" s="209"/>
      <c r="AY193" s="209"/>
      <c r="AZ193" s="209"/>
      <c r="BA193" s="209"/>
      <c r="BB193" s="209"/>
      <c r="BC193" s="209"/>
      <c r="BD193" s="209"/>
      <c r="BE193" s="209"/>
      <c r="BF193" s="209"/>
      <c r="BG193" s="210"/>
      <c r="BI193" s="1" t="s">
        <v>24</v>
      </c>
    </row>
    <row r="194" spans="3:89" ht="12.95" customHeight="1" thickBot="1">
      <c r="C194" s="16" t="s">
        <v>15</v>
      </c>
      <c r="D194" s="11"/>
      <c r="E194" s="11"/>
      <c r="F194" s="20"/>
      <c r="G194" s="20"/>
      <c r="H194" s="476" t="str">
        <f>IF(H14="","",H14)</f>
        <v/>
      </c>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7"/>
      <c r="AG194" s="192"/>
      <c r="AH194" s="176"/>
      <c r="AI194" s="176"/>
      <c r="AJ194" s="176"/>
      <c r="AK194" s="176"/>
      <c r="AL194" s="176"/>
      <c r="AM194" s="176"/>
      <c r="AN194" s="193"/>
      <c r="AO194" s="208"/>
      <c r="AP194" s="209"/>
      <c r="AQ194" s="209"/>
      <c r="AR194" s="209"/>
      <c r="AS194" s="209"/>
      <c r="AT194" s="209"/>
      <c r="AU194" s="209"/>
      <c r="AV194" s="209"/>
      <c r="AW194" s="209"/>
      <c r="AX194" s="209"/>
      <c r="AY194" s="209"/>
      <c r="AZ194" s="209"/>
      <c r="BA194" s="209"/>
      <c r="BB194" s="209"/>
      <c r="BC194" s="209"/>
      <c r="BD194" s="209"/>
      <c r="BE194" s="209"/>
      <c r="BF194" s="209"/>
      <c r="BG194" s="210"/>
      <c r="BI194" s="245" t="s">
        <v>25</v>
      </c>
      <c r="BJ194" s="234"/>
      <c r="BK194" s="234"/>
      <c r="BL194" s="246"/>
      <c r="BM194" s="482" t="str">
        <f>IF(BM14="","",BM14)</f>
        <v/>
      </c>
      <c r="BN194" s="483"/>
      <c r="BO194" s="483"/>
      <c r="BP194" s="483"/>
      <c r="BQ194" s="483"/>
      <c r="BR194" s="483"/>
      <c r="BS194" s="483"/>
      <c r="BT194" s="483"/>
      <c r="BU194" s="483"/>
      <c r="BV194" s="483"/>
      <c r="BW194" s="483"/>
      <c r="BX194" s="254" t="s">
        <v>27</v>
      </c>
      <c r="BY194" s="255"/>
      <c r="BZ194" s="255"/>
      <c r="CA194" s="256"/>
      <c r="CB194" s="482" t="str">
        <f>IF(CB14="","",CB14)</f>
        <v/>
      </c>
      <c r="CC194" s="483"/>
      <c r="CD194" s="483"/>
      <c r="CE194" s="483"/>
      <c r="CF194" s="483"/>
      <c r="CG194" s="483"/>
      <c r="CH194" s="483"/>
      <c r="CI194" s="483"/>
      <c r="CJ194" s="483"/>
      <c r="CK194" s="504"/>
    </row>
    <row r="195" spans="3:89" ht="12.95" customHeight="1">
      <c r="C195" s="16"/>
      <c r="D195" s="186" t="s">
        <v>28</v>
      </c>
      <c r="E195" s="186"/>
      <c r="F195" s="186"/>
      <c r="G195" s="186"/>
      <c r="H195" s="500" t="str">
        <f>IF(H15="","",H15)</f>
        <v/>
      </c>
      <c r="I195" s="500"/>
      <c r="J195" s="500"/>
      <c r="K195" s="500"/>
      <c r="L195" s="500"/>
      <c r="M195" s="500"/>
      <c r="N195" s="500"/>
      <c r="O195" s="500"/>
      <c r="P195" s="500"/>
      <c r="Q195" s="500"/>
      <c r="R195" s="500"/>
      <c r="S195" s="500"/>
      <c r="T195" s="500"/>
      <c r="U195" s="500"/>
      <c r="V195" s="500"/>
      <c r="W195" s="500"/>
      <c r="X195" s="500"/>
      <c r="Y195" s="500"/>
      <c r="Z195" s="500"/>
      <c r="AA195" s="500"/>
      <c r="AB195" s="500"/>
      <c r="AC195" s="500"/>
      <c r="AD195" s="500"/>
      <c r="AE195" s="501"/>
      <c r="AG195" s="245" t="s">
        <v>29</v>
      </c>
      <c r="AH195" s="234"/>
      <c r="AI195" s="234"/>
      <c r="AJ195" s="234"/>
      <c r="AK195" s="234"/>
      <c r="AL195" s="234"/>
      <c r="AM195" s="234"/>
      <c r="AN195" s="234"/>
      <c r="AO195" s="233"/>
      <c r="AP195" s="234"/>
      <c r="AQ195" s="234"/>
      <c r="AR195" s="234"/>
      <c r="AS195" s="234"/>
      <c r="AT195" s="234"/>
      <c r="AU195" s="234"/>
      <c r="AV195" s="234"/>
      <c r="AW195" s="234"/>
      <c r="AX195" s="234"/>
      <c r="AY195" s="507" t="str">
        <f>IF($AY$15="","",$AY$15)</f>
        <v/>
      </c>
      <c r="AZ195" s="507"/>
      <c r="BA195" s="507"/>
      <c r="BB195" s="507"/>
      <c r="BC195" s="507"/>
      <c r="BD195" s="507"/>
      <c r="BE195" s="507"/>
      <c r="BF195" s="507"/>
      <c r="BG195" s="508"/>
      <c r="BI195" s="241"/>
      <c r="BJ195" s="176"/>
      <c r="BK195" s="176"/>
      <c r="BL195" s="193"/>
      <c r="BM195" s="485"/>
      <c r="BN195" s="486"/>
      <c r="BO195" s="486"/>
      <c r="BP195" s="486"/>
      <c r="BQ195" s="486"/>
      <c r="BR195" s="486"/>
      <c r="BS195" s="486"/>
      <c r="BT195" s="486"/>
      <c r="BU195" s="486"/>
      <c r="BV195" s="486"/>
      <c r="BW195" s="486"/>
      <c r="BX195" s="257"/>
      <c r="BY195" s="258"/>
      <c r="BZ195" s="258"/>
      <c r="CA195" s="259"/>
      <c r="CB195" s="485"/>
      <c r="CC195" s="486"/>
      <c r="CD195" s="486"/>
      <c r="CE195" s="486"/>
      <c r="CF195" s="486"/>
      <c r="CG195" s="486"/>
      <c r="CH195" s="486"/>
      <c r="CI195" s="486"/>
      <c r="CJ195" s="486"/>
      <c r="CK195" s="505"/>
    </row>
    <row r="196" spans="3:89" ht="12.95" customHeight="1">
      <c r="C196" s="16"/>
      <c r="D196" s="11"/>
      <c r="E196" s="11"/>
      <c r="F196" s="11"/>
      <c r="G196" s="11"/>
      <c r="H196" s="500"/>
      <c r="I196" s="500"/>
      <c r="J196" s="500"/>
      <c r="K196" s="500"/>
      <c r="L196" s="500"/>
      <c r="M196" s="500"/>
      <c r="N196" s="500"/>
      <c r="O196" s="500"/>
      <c r="P196" s="500"/>
      <c r="Q196" s="500"/>
      <c r="R196" s="500"/>
      <c r="S196" s="500"/>
      <c r="T196" s="500"/>
      <c r="U196" s="500"/>
      <c r="V196" s="500"/>
      <c r="W196" s="500"/>
      <c r="X196" s="500"/>
      <c r="Y196" s="500"/>
      <c r="Z196" s="500"/>
      <c r="AA196" s="500"/>
      <c r="AB196" s="500"/>
      <c r="AC196" s="500"/>
      <c r="AD196" s="500"/>
      <c r="AE196" s="501"/>
      <c r="AG196" s="241"/>
      <c r="AH196" s="176"/>
      <c r="AI196" s="176"/>
      <c r="AJ196" s="176"/>
      <c r="AK196" s="176"/>
      <c r="AL196" s="176"/>
      <c r="AM196" s="176"/>
      <c r="AN196" s="176"/>
      <c r="AO196" s="192"/>
      <c r="AP196" s="176"/>
      <c r="AQ196" s="176"/>
      <c r="AR196" s="176"/>
      <c r="AS196" s="176"/>
      <c r="AT196" s="176"/>
      <c r="AU196" s="176"/>
      <c r="AV196" s="176"/>
      <c r="AW196" s="176"/>
      <c r="AX196" s="176"/>
      <c r="AY196" s="509"/>
      <c r="AZ196" s="509"/>
      <c r="BA196" s="509"/>
      <c r="BB196" s="509"/>
      <c r="BC196" s="509"/>
      <c r="BD196" s="509"/>
      <c r="BE196" s="509"/>
      <c r="BF196" s="509"/>
      <c r="BG196" s="510"/>
      <c r="BI196" s="247"/>
      <c r="BJ196" s="203"/>
      <c r="BK196" s="203"/>
      <c r="BL196" s="204"/>
      <c r="BM196" s="488"/>
      <c r="BN196" s="489"/>
      <c r="BO196" s="489"/>
      <c r="BP196" s="489"/>
      <c r="BQ196" s="489"/>
      <c r="BR196" s="489"/>
      <c r="BS196" s="489"/>
      <c r="BT196" s="489"/>
      <c r="BU196" s="489"/>
      <c r="BV196" s="489"/>
      <c r="BW196" s="489"/>
      <c r="BX196" s="260"/>
      <c r="BY196" s="261"/>
      <c r="BZ196" s="261"/>
      <c r="CA196" s="262"/>
      <c r="CB196" s="488"/>
      <c r="CC196" s="489"/>
      <c r="CD196" s="489"/>
      <c r="CE196" s="489"/>
      <c r="CF196" s="489"/>
      <c r="CG196" s="489"/>
      <c r="CH196" s="489"/>
      <c r="CI196" s="489"/>
      <c r="CJ196" s="489"/>
      <c r="CK196" s="506"/>
    </row>
    <row r="197" spans="3:89" ht="12.95" customHeight="1">
      <c r="C197" s="16"/>
      <c r="D197" s="11"/>
      <c r="E197" s="11"/>
      <c r="F197" s="11"/>
      <c r="G197" s="11"/>
      <c r="H197" s="500"/>
      <c r="I197" s="500"/>
      <c r="J197" s="500"/>
      <c r="K197" s="500"/>
      <c r="L197" s="500"/>
      <c r="M197" s="500"/>
      <c r="N197" s="500"/>
      <c r="O197" s="500"/>
      <c r="P197" s="500"/>
      <c r="Q197" s="500"/>
      <c r="R197" s="500"/>
      <c r="S197" s="500"/>
      <c r="T197" s="500"/>
      <c r="U197" s="500"/>
      <c r="V197" s="500"/>
      <c r="W197" s="500"/>
      <c r="X197" s="500"/>
      <c r="Y197" s="500"/>
      <c r="Z197" s="500"/>
      <c r="AA197" s="500"/>
      <c r="AB197" s="500"/>
      <c r="AC197" s="500"/>
      <c r="AD197" s="500"/>
      <c r="AE197" s="501"/>
      <c r="AG197" s="241"/>
      <c r="AH197" s="176"/>
      <c r="AI197" s="176"/>
      <c r="AJ197" s="176"/>
      <c r="AK197" s="176"/>
      <c r="AL197" s="176"/>
      <c r="AM197" s="176"/>
      <c r="AN197" s="176"/>
      <c r="AO197" s="192"/>
      <c r="AP197" s="176"/>
      <c r="AQ197" s="176"/>
      <c r="AR197" s="176"/>
      <c r="AS197" s="176"/>
      <c r="AT197" s="176"/>
      <c r="AU197" s="176"/>
      <c r="AV197" s="176"/>
      <c r="AW197" s="176"/>
      <c r="AX197" s="176"/>
      <c r="AY197" s="509"/>
      <c r="AZ197" s="509"/>
      <c r="BA197" s="509"/>
      <c r="BB197" s="509"/>
      <c r="BC197" s="509"/>
      <c r="BD197" s="509"/>
      <c r="BE197" s="509"/>
      <c r="BF197" s="509"/>
      <c r="BG197" s="510"/>
      <c r="BI197" s="240" t="s">
        <v>30</v>
      </c>
      <c r="BJ197" s="190"/>
      <c r="BK197" s="190"/>
      <c r="BL197" s="191"/>
      <c r="BM197" s="517" t="str">
        <f>IF(BM17="","",BM17)</f>
        <v/>
      </c>
      <c r="BN197" s="518"/>
      <c r="BO197" s="518"/>
      <c r="BP197" s="518"/>
      <c r="BQ197" s="518"/>
      <c r="BR197" s="518"/>
      <c r="BS197" s="518"/>
      <c r="BT197" s="518"/>
      <c r="BU197" s="518"/>
      <c r="BV197" s="518"/>
      <c r="BW197" s="519"/>
      <c r="BX197" s="271" t="s">
        <v>32</v>
      </c>
      <c r="BY197" s="272"/>
      <c r="BZ197" s="272"/>
      <c r="CA197" s="273"/>
      <c r="CB197" s="491" t="str">
        <f>IF(CB17="","",CB17)</f>
        <v/>
      </c>
      <c r="CC197" s="492"/>
      <c r="CD197" s="492"/>
      <c r="CE197" s="492"/>
      <c r="CF197" s="492"/>
      <c r="CG197" s="492"/>
      <c r="CH197" s="492"/>
      <c r="CI197" s="492"/>
      <c r="CJ197" s="492"/>
      <c r="CK197" s="493"/>
    </row>
    <row r="198" spans="3:89" ht="12.95" customHeight="1" thickBot="1">
      <c r="C198" s="16" t="s">
        <v>15</v>
      </c>
      <c r="D198" s="11"/>
      <c r="E198" s="11"/>
      <c r="F198" s="11"/>
      <c r="G198" s="11"/>
      <c r="H198" s="476" t="str">
        <f>IF(H18="","",H18)</f>
        <v/>
      </c>
      <c r="I198" s="476"/>
      <c r="J198" s="476"/>
      <c r="K198" s="476"/>
      <c r="L198" s="476"/>
      <c r="M198" s="476"/>
      <c r="N198" s="476"/>
      <c r="O198" s="476"/>
      <c r="P198" s="476"/>
      <c r="Q198" s="476"/>
      <c r="R198" s="476"/>
      <c r="S198" s="476"/>
      <c r="T198" s="476"/>
      <c r="U198" s="476"/>
      <c r="V198" s="476"/>
      <c r="W198" s="476"/>
      <c r="X198" s="476"/>
      <c r="Y198" s="476"/>
      <c r="Z198" s="20"/>
      <c r="AA198" s="11" t="s">
        <v>34</v>
      </c>
      <c r="AB198" s="11"/>
      <c r="AC198" s="11"/>
      <c r="AD198" s="11"/>
      <c r="AE198" s="18"/>
      <c r="AG198" s="242"/>
      <c r="AH198" s="195"/>
      <c r="AI198" s="195"/>
      <c r="AJ198" s="195"/>
      <c r="AK198" s="195"/>
      <c r="AL198" s="195"/>
      <c r="AM198" s="195"/>
      <c r="AN198" s="195"/>
      <c r="AO198" s="194"/>
      <c r="AP198" s="195"/>
      <c r="AQ198" s="195"/>
      <c r="AR198" s="195"/>
      <c r="AS198" s="195"/>
      <c r="AT198" s="195"/>
      <c r="AU198" s="195"/>
      <c r="AV198" s="195"/>
      <c r="AW198" s="195"/>
      <c r="AX198" s="195"/>
      <c r="AY198" s="511"/>
      <c r="AZ198" s="511"/>
      <c r="BA198" s="511"/>
      <c r="BB198" s="511"/>
      <c r="BC198" s="511"/>
      <c r="BD198" s="511"/>
      <c r="BE198" s="511"/>
      <c r="BF198" s="511"/>
      <c r="BG198" s="512"/>
      <c r="BI198" s="241"/>
      <c r="BJ198" s="176"/>
      <c r="BK198" s="176"/>
      <c r="BL198" s="193"/>
      <c r="BM198" s="485"/>
      <c r="BN198" s="486"/>
      <c r="BO198" s="486"/>
      <c r="BP198" s="486"/>
      <c r="BQ198" s="486"/>
      <c r="BR198" s="486"/>
      <c r="BS198" s="486"/>
      <c r="BT198" s="486"/>
      <c r="BU198" s="486"/>
      <c r="BV198" s="486"/>
      <c r="BW198" s="487"/>
      <c r="BX198" s="257"/>
      <c r="BY198" s="258"/>
      <c r="BZ198" s="258"/>
      <c r="CA198" s="259"/>
      <c r="CB198" s="494"/>
      <c r="CC198" s="495"/>
      <c r="CD198" s="495"/>
      <c r="CE198" s="495"/>
      <c r="CF198" s="495"/>
      <c r="CG198" s="495"/>
      <c r="CH198" s="495"/>
      <c r="CI198" s="495"/>
      <c r="CJ198" s="495"/>
      <c r="CK198" s="496"/>
    </row>
    <row r="199" spans="3:89" ht="12.95" customHeight="1" thickBot="1">
      <c r="C199" s="16"/>
      <c r="D199" s="186" t="s">
        <v>35</v>
      </c>
      <c r="E199" s="186"/>
      <c r="F199" s="186"/>
      <c r="G199" s="186"/>
      <c r="H199" s="500" t="str">
        <f>IF(H19="","",H19)</f>
        <v/>
      </c>
      <c r="I199" s="500"/>
      <c r="J199" s="500"/>
      <c r="K199" s="500"/>
      <c r="L199" s="500"/>
      <c r="M199" s="500"/>
      <c r="N199" s="500"/>
      <c r="O199" s="500"/>
      <c r="P199" s="500"/>
      <c r="Q199" s="500"/>
      <c r="R199" s="500"/>
      <c r="S199" s="500"/>
      <c r="T199" s="500"/>
      <c r="U199" s="500"/>
      <c r="V199" s="500"/>
      <c r="W199" s="500"/>
      <c r="X199" s="500"/>
      <c r="Y199" s="500"/>
      <c r="Z199" s="500"/>
      <c r="AA199" s="500"/>
      <c r="AB199" s="500"/>
      <c r="AC199" s="500"/>
      <c r="AD199" s="500"/>
      <c r="AE199" s="501"/>
      <c r="AG199" s="192" t="s">
        <v>37</v>
      </c>
      <c r="AH199" s="176"/>
      <c r="AI199" s="176"/>
      <c r="AJ199" s="176"/>
      <c r="AK199" s="176"/>
      <c r="AL199" s="176"/>
      <c r="AM199" s="176"/>
      <c r="AN199" s="193"/>
      <c r="AO199" s="208" t="str">
        <f>IF(AO19="","",AO19)</f>
        <v/>
      </c>
      <c r="AP199" s="209"/>
      <c r="AQ199" s="209"/>
      <c r="AR199" s="209"/>
      <c r="AS199" s="209"/>
      <c r="AT199" s="209"/>
      <c r="AU199" s="209"/>
      <c r="AV199" s="209"/>
      <c r="AW199" s="209"/>
      <c r="AX199" s="209"/>
      <c r="AY199" s="209"/>
      <c r="AZ199" s="209"/>
      <c r="BA199" s="209"/>
      <c r="BB199" s="209"/>
      <c r="BC199" s="209"/>
      <c r="BD199" s="209"/>
      <c r="BE199" s="209"/>
      <c r="BF199" s="209"/>
      <c r="BG199" s="210"/>
      <c r="BI199" s="242"/>
      <c r="BJ199" s="195"/>
      <c r="BK199" s="195"/>
      <c r="BL199" s="243"/>
      <c r="BM199" s="520"/>
      <c r="BN199" s="521"/>
      <c r="BO199" s="521"/>
      <c r="BP199" s="521"/>
      <c r="BQ199" s="521"/>
      <c r="BR199" s="521"/>
      <c r="BS199" s="521"/>
      <c r="BT199" s="521"/>
      <c r="BU199" s="521"/>
      <c r="BV199" s="521"/>
      <c r="BW199" s="522"/>
      <c r="BX199" s="274"/>
      <c r="BY199" s="275"/>
      <c r="BZ199" s="275"/>
      <c r="CA199" s="276"/>
      <c r="CB199" s="497"/>
      <c r="CC199" s="498"/>
      <c r="CD199" s="498"/>
      <c r="CE199" s="498"/>
      <c r="CF199" s="498"/>
      <c r="CG199" s="498"/>
      <c r="CH199" s="498"/>
      <c r="CI199" s="498"/>
      <c r="CJ199" s="498"/>
      <c r="CK199" s="499"/>
    </row>
    <row r="200" spans="3:89" ht="12.95" customHeight="1">
      <c r="C200" s="16"/>
      <c r="D200" s="11"/>
      <c r="E200" s="11"/>
      <c r="F200" s="11"/>
      <c r="G200" s="11"/>
      <c r="H200" s="500"/>
      <c r="I200" s="500"/>
      <c r="J200" s="500"/>
      <c r="K200" s="500"/>
      <c r="L200" s="500"/>
      <c r="M200" s="500"/>
      <c r="N200" s="500"/>
      <c r="O200" s="500"/>
      <c r="P200" s="500"/>
      <c r="Q200" s="500"/>
      <c r="R200" s="500"/>
      <c r="S200" s="500"/>
      <c r="T200" s="500"/>
      <c r="U200" s="500"/>
      <c r="V200" s="500"/>
      <c r="W200" s="500"/>
      <c r="X200" s="500"/>
      <c r="Y200" s="500"/>
      <c r="Z200" s="500"/>
      <c r="AA200" s="500"/>
      <c r="AB200" s="500"/>
      <c r="AC200" s="500"/>
      <c r="AD200" s="500"/>
      <c r="AE200" s="501"/>
      <c r="AG200" s="192"/>
      <c r="AH200" s="176"/>
      <c r="AI200" s="176"/>
      <c r="AJ200" s="176"/>
      <c r="AK200" s="176"/>
      <c r="AL200" s="176"/>
      <c r="AM200" s="176"/>
      <c r="AN200" s="193"/>
      <c r="AO200" s="208"/>
      <c r="AP200" s="209"/>
      <c r="AQ200" s="209"/>
      <c r="AR200" s="209"/>
      <c r="AS200" s="209"/>
      <c r="AT200" s="209"/>
      <c r="AU200" s="209"/>
      <c r="AV200" s="209"/>
      <c r="AW200" s="209"/>
      <c r="AX200" s="209"/>
      <c r="AY200" s="209"/>
      <c r="AZ200" s="209"/>
      <c r="BA200" s="209"/>
      <c r="BB200" s="209"/>
      <c r="BC200" s="209"/>
      <c r="BD200" s="209"/>
      <c r="BE200" s="209"/>
      <c r="BF200" s="209"/>
      <c r="BG200" s="210"/>
      <c r="BI200" s="620" t="str">
        <f>BI20</f>
        <v>※登録取引銀行を変更する場合は、事前に弊社経理部に申し出てください。</v>
      </c>
      <c r="BJ200" s="620"/>
      <c r="BK200" s="620"/>
      <c r="BL200" s="620"/>
      <c r="BM200" s="620"/>
      <c r="BN200" s="620"/>
      <c r="BO200" s="620"/>
      <c r="BP200" s="620"/>
      <c r="BQ200" s="620"/>
      <c r="BR200" s="620"/>
      <c r="BS200" s="620"/>
      <c r="BT200" s="620"/>
      <c r="BU200" s="620"/>
      <c r="BV200" s="620"/>
      <c r="BW200" s="620"/>
      <c r="BX200" s="620"/>
      <c r="BY200" s="620"/>
      <c r="BZ200" s="620"/>
      <c r="CA200" s="620"/>
      <c r="CB200" s="620"/>
      <c r="CC200" s="620"/>
      <c r="CD200" s="620"/>
      <c r="CE200" s="620"/>
      <c r="CF200" s="620"/>
      <c r="CG200" s="620"/>
      <c r="CH200" s="620"/>
      <c r="CI200" s="620"/>
      <c r="CJ200" s="620"/>
      <c r="CK200" s="620"/>
    </row>
    <row r="201" spans="3:89" ht="12.95" customHeight="1" thickBot="1">
      <c r="C201" s="25"/>
      <c r="D201" s="26"/>
      <c r="E201" s="26"/>
      <c r="F201" s="26"/>
      <c r="G201" s="26"/>
      <c r="H201" s="502"/>
      <c r="I201" s="502"/>
      <c r="J201" s="502"/>
      <c r="K201" s="502"/>
      <c r="L201" s="502"/>
      <c r="M201" s="502"/>
      <c r="N201" s="502"/>
      <c r="O201" s="502"/>
      <c r="P201" s="502"/>
      <c r="Q201" s="502"/>
      <c r="R201" s="502"/>
      <c r="S201" s="502"/>
      <c r="T201" s="502"/>
      <c r="U201" s="502"/>
      <c r="V201" s="502"/>
      <c r="W201" s="502"/>
      <c r="X201" s="502"/>
      <c r="Y201" s="502"/>
      <c r="Z201" s="502"/>
      <c r="AA201" s="502"/>
      <c r="AB201" s="502"/>
      <c r="AC201" s="502"/>
      <c r="AD201" s="502"/>
      <c r="AE201" s="503"/>
      <c r="AG201" s="202"/>
      <c r="AH201" s="203"/>
      <c r="AI201" s="203"/>
      <c r="AJ201" s="203"/>
      <c r="AK201" s="203"/>
      <c r="AL201" s="203"/>
      <c r="AM201" s="203"/>
      <c r="AN201" s="204"/>
      <c r="AO201" s="211"/>
      <c r="AP201" s="212"/>
      <c r="AQ201" s="212"/>
      <c r="AR201" s="212"/>
      <c r="AS201" s="212"/>
      <c r="AT201" s="212"/>
      <c r="AU201" s="212"/>
      <c r="AV201" s="212"/>
      <c r="AW201" s="212"/>
      <c r="AX201" s="212"/>
      <c r="AY201" s="212"/>
      <c r="AZ201" s="212"/>
      <c r="BA201" s="212"/>
      <c r="BB201" s="212"/>
      <c r="BC201" s="212"/>
      <c r="BD201" s="212"/>
      <c r="BE201" s="212"/>
      <c r="BF201" s="212"/>
      <c r="BG201" s="213"/>
      <c r="BI201" s="621"/>
      <c r="BJ201" s="621"/>
      <c r="BK201" s="621"/>
      <c r="BL201" s="621"/>
      <c r="BM201" s="621"/>
      <c r="BN201" s="621"/>
      <c r="BO201" s="621"/>
      <c r="BP201" s="621"/>
      <c r="BQ201" s="621"/>
      <c r="BR201" s="621"/>
      <c r="BS201" s="621"/>
      <c r="BT201" s="621"/>
      <c r="BU201" s="621"/>
      <c r="BV201" s="621"/>
      <c r="BW201" s="621"/>
      <c r="BX201" s="621"/>
      <c r="BY201" s="621"/>
      <c r="BZ201" s="621"/>
      <c r="CA201" s="621"/>
      <c r="CB201" s="621"/>
      <c r="CC201" s="621"/>
      <c r="CD201" s="621"/>
      <c r="CE201" s="621"/>
      <c r="CF201" s="621"/>
      <c r="CG201" s="621"/>
      <c r="CH201" s="621"/>
      <c r="CI201" s="621"/>
      <c r="CJ201" s="621"/>
      <c r="CK201" s="621"/>
    </row>
    <row r="202" spans="3:89" ht="12.95" customHeight="1" thickBot="1">
      <c r="C202" s="11"/>
      <c r="D202" s="11"/>
      <c r="E202" s="11"/>
      <c r="F202" s="11"/>
      <c r="G202" s="11"/>
      <c r="H202" s="20"/>
      <c r="I202" s="20"/>
      <c r="J202" s="20"/>
      <c r="K202" s="20"/>
      <c r="L202" s="20"/>
      <c r="M202" s="20"/>
      <c r="N202" s="20"/>
      <c r="O202" s="20"/>
      <c r="P202" s="20"/>
      <c r="Q202" s="20"/>
      <c r="R202" s="20"/>
      <c r="S202" s="20"/>
      <c r="T202" s="20"/>
      <c r="U202" s="20"/>
      <c r="V202" s="20"/>
      <c r="W202" s="20"/>
      <c r="X202" s="20"/>
      <c r="Y202" s="20"/>
      <c r="Z202" s="20"/>
      <c r="AA202" s="11"/>
      <c r="AB202" s="11"/>
      <c r="AC202" s="11"/>
      <c r="AD202" s="11"/>
      <c r="AE202" s="11"/>
      <c r="AG202" s="27"/>
      <c r="AH202" s="27"/>
      <c r="AI202" s="27"/>
      <c r="AJ202" s="27"/>
      <c r="AK202" s="27"/>
      <c r="AL202" s="27"/>
      <c r="AM202" s="27"/>
      <c r="AN202" s="27"/>
      <c r="AO202" s="28"/>
      <c r="AP202" s="28"/>
      <c r="AQ202" s="28"/>
      <c r="AR202" s="28"/>
      <c r="AS202" s="28"/>
      <c r="AT202" s="28"/>
      <c r="AU202" s="28"/>
      <c r="AV202" s="28"/>
      <c r="AW202" s="28"/>
      <c r="AX202" s="28"/>
      <c r="AY202" s="28"/>
      <c r="AZ202" s="28"/>
      <c r="BA202" s="28"/>
      <c r="BB202" s="28"/>
      <c r="BC202" s="28"/>
      <c r="BD202" s="28"/>
      <c r="BE202" s="28"/>
      <c r="BF202" s="28"/>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row>
    <row r="203" spans="3:89" ht="12.95" customHeight="1">
      <c r="C203" s="295" t="s">
        <v>39</v>
      </c>
      <c r="D203" s="295"/>
      <c r="E203" s="295"/>
      <c r="F203" s="295"/>
      <c r="G203" s="295"/>
      <c r="H203" s="295"/>
      <c r="I203" s="532" t="str">
        <f>IF(I23="","",I23)</f>
        <v/>
      </c>
      <c r="J203" s="532"/>
      <c r="K203" s="532"/>
      <c r="L203" s="532"/>
      <c r="M203" s="532"/>
      <c r="N203" s="532"/>
      <c r="O203" s="532"/>
      <c r="P203" s="532"/>
      <c r="Q203" s="532"/>
      <c r="R203" s="532"/>
      <c r="S203" s="295" t="s">
        <v>41</v>
      </c>
      <c r="T203" s="295"/>
      <c r="U203" s="295"/>
      <c r="V203" s="295"/>
      <c r="W203" s="295"/>
      <c r="X203" s="295"/>
      <c r="Y203" s="535" t="str">
        <f>IF(Y23="","",Y23)</f>
        <v/>
      </c>
      <c r="Z203" s="535"/>
      <c r="AA203" s="535"/>
      <c r="AB203" s="535"/>
      <c r="AC203" s="535"/>
      <c r="AD203" s="535"/>
      <c r="AE203" s="535"/>
      <c r="AF203" s="535"/>
      <c r="AG203" s="535"/>
      <c r="AH203" s="535"/>
      <c r="AI203" s="535"/>
      <c r="AJ203" s="535"/>
      <c r="AK203" s="535"/>
      <c r="AL203" s="535"/>
      <c r="AM203" s="535"/>
      <c r="AN203" s="535"/>
      <c r="AO203" s="535"/>
      <c r="AP203" s="535"/>
      <c r="AQ203" s="535"/>
      <c r="AR203" s="535"/>
      <c r="AS203" s="535"/>
      <c r="AT203" s="535"/>
      <c r="AU203" s="535"/>
      <c r="AV203" s="535"/>
      <c r="AW203" s="535"/>
      <c r="AX203" s="535"/>
      <c r="AY203" s="535"/>
      <c r="AZ203" s="535"/>
      <c r="BA203" s="535"/>
      <c r="BB203" s="535"/>
      <c r="BC203" s="535"/>
      <c r="BD203" s="535"/>
      <c r="BG203" s="245" t="s">
        <v>43</v>
      </c>
      <c r="BH203" s="234"/>
      <c r="BI203" s="234"/>
      <c r="BJ203" s="234"/>
      <c r="BK203" s="234"/>
      <c r="BL203" s="234"/>
      <c r="BM203" s="234"/>
      <c r="BN203" s="246"/>
      <c r="BO203" s="523" t="str">
        <f>IF(BO23="","",BO23)</f>
        <v/>
      </c>
      <c r="BP203" s="524"/>
      <c r="BQ203" s="524"/>
      <c r="BR203" s="524"/>
      <c r="BS203" s="524"/>
      <c r="BT203" s="524"/>
      <c r="BU203" s="524"/>
      <c r="BV203" s="524"/>
      <c r="BW203" s="310" t="s">
        <v>45</v>
      </c>
      <c r="BX203" s="255"/>
      <c r="BY203" s="255"/>
      <c r="BZ203" s="255"/>
      <c r="CA203" s="255"/>
      <c r="CB203" s="255"/>
      <c r="CC203" s="256"/>
      <c r="CD203" s="523" t="str">
        <f>IF(CD23="","",CD23)</f>
        <v/>
      </c>
      <c r="CE203" s="524"/>
      <c r="CF203" s="524"/>
      <c r="CG203" s="524"/>
      <c r="CH203" s="524"/>
      <c r="CI203" s="524"/>
      <c r="CJ203" s="524"/>
      <c r="CK203" s="525"/>
    </row>
    <row r="204" spans="3:89" ht="12.95" customHeight="1">
      <c r="C204" s="296"/>
      <c r="D204" s="296"/>
      <c r="E204" s="296"/>
      <c r="F204" s="296"/>
      <c r="G204" s="296"/>
      <c r="H204" s="296"/>
      <c r="I204" s="533"/>
      <c r="J204" s="533"/>
      <c r="K204" s="533"/>
      <c r="L204" s="533"/>
      <c r="M204" s="533"/>
      <c r="N204" s="533"/>
      <c r="O204" s="533"/>
      <c r="P204" s="533"/>
      <c r="Q204" s="533"/>
      <c r="R204" s="533"/>
      <c r="S204" s="296"/>
      <c r="T204" s="296"/>
      <c r="U204" s="296"/>
      <c r="V204" s="296"/>
      <c r="W204" s="296"/>
      <c r="X204" s="296"/>
      <c r="Y204" s="536"/>
      <c r="Z204" s="536"/>
      <c r="AA204" s="536"/>
      <c r="AB204" s="536"/>
      <c r="AC204" s="536"/>
      <c r="AD204" s="536"/>
      <c r="AE204" s="536"/>
      <c r="AF204" s="536"/>
      <c r="AG204" s="536"/>
      <c r="AH204" s="536"/>
      <c r="AI204" s="536"/>
      <c r="AJ204" s="536"/>
      <c r="AK204" s="536"/>
      <c r="AL204" s="536"/>
      <c r="AM204" s="536"/>
      <c r="AN204" s="536"/>
      <c r="AO204" s="536"/>
      <c r="AP204" s="536"/>
      <c r="AQ204" s="536"/>
      <c r="AR204" s="536"/>
      <c r="AS204" s="536"/>
      <c r="AT204" s="536"/>
      <c r="AU204" s="536"/>
      <c r="AV204" s="536"/>
      <c r="AW204" s="536"/>
      <c r="AX204" s="536"/>
      <c r="AY204" s="536"/>
      <c r="AZ204" s="536"/>
      <c r="BA204" s="536"/>
      <c r="BB204" s="536"/>
      <c r="BC204" s="536"/>
      <c r="BD204" s="536"/>
      <c r="BG204" s="241"/>
      <c r="BH204" s="176"/>
      <c r="BI204" s="176"/>
      <c r="BJ204" s="176"/>
      <c r="BK204" s="176"/>
      <c r="BL204" s="176"/>
      <c r="BM204" s="176"/>
      <c r="BN204" s="193"/>
      <c r="BO204" s="526"/>
      <c r="BP204" s="527"/>
      <c r="BQ204" s="527"/>
      <c r="BR204" s="527"/>
      <c r="BS204" s="527"/>
      <c r="BT204" s="527"/>
      <c r="BU204" s="527"/>
      <c r="BV204" s="527"/>
      <c r="BW204" s="291"/>
      <c r="BX204" s="258"/>
      <c r="BY204" s="258"/>
      <c r="BZ204" s="258"/>
      <c r="CA204" s="258"/>
      <c r="CB204" s="258"/>
      <c r="CC204" s="259"/>
      <c r="CD204" s="526"/>
      <c r="CE204" s="527"/>
      <c r="CF204" s="527"/>
      <c r="CG204" s="527"/>
      <c r="CH204" s="527"/>
      <c r="CI204" s="527"/>
      <c r="CJ204" s="527"/>
      <c r="CK204" s="528"/>
    </row>
    <row r="205" spans="3:89" ht="12.95" customHeight="1" thickBot="1">
      <c r="C205" s="296"/>
      <c r="D205" s="296"/>
      <c r="E205" s="296"/>
      <c r="F205" s="296"/>
      <c r="G205" s="296"/>
      <c r="H205" s="296"/>
      <c r="I205" s="533"/>
      <c r="J205" s="533"/>
      <c r="K205" s="533"/>
      <c r="L205" s="533"/>
      <c r="M205" s="533"/>
      <c r="N205" s="533"/>
      <c r="O205" s="533"/>
      <c r="P205" s="533"/>
      <c r="Q205" s="533"/>
      <c r="R205" s="533"/>
      <c r="S205" s="296"/>
      <c r="T205" s="296"/>
      <c r="U205" s="296"/>
      <c r="V205" s="296"/>
      <c r="W205" s="296"/>
      <c r="X205" s="296"/>
      <c r="Y205" s="536"/>
      <c r="Z205" s="536"/>
      <c r="AA205" s="536"/>
      <c r="AB205" s="536"/>
      <c r="AC205" s="536"/>
      <c r="AD205" s="536"/>
      <c r="AE205" s="536"/>
      <c r="AF205" s="536"/>
      <c r="AG205" s="536"/>
      <c r="AH205" s="536"/>
      <c r="AI205" s="536"/>
      <c r="AJ205" s="536"/>
      <c r="AK205" s="536"/>
      <c r="AL205" s="536"/>
      <c r="AM205" s="536"/>
      <c r="AN205" s="536"/>
      <c r="AO205" s="536"/>
      <c r="AP205" s="536"/>
      <c r="AQ205" s="536"/>
      <c r="AR205" s="536"/>
      <c r="AS205" s="536"/>
      <c r="AT205" s="536"/>
      <c r="AU205" s="536"/>
      <c r="AV205" s="536"/>
      <c r="AW205" s="536"/>
      <c r="AX205" s="536"/>
      <c r="AY205" s="536"/>
      <c r="AZ205" s="536"/>
      <c r="BA205" s="536"/>
      <c r="BB205" s="536"/>
      <c r="BC205" s="536"/>
      <c r="BD205" s="536"/>
      <c r="BG205" s="242"/>
      <c r="BH205" s="195"/>
      <c r="BI205" s="195"/>
      <c r="BJ205" s="195"/>
      <c r="BK205" s="195"/>
      <c r="BL205" s="195"/>
      <c r="BM205" s="195"/>
      <c r="BN205" s="243"/>
      <c r="BO205" s="529"/>
      <c r="BP205" s="530"/>
      <c r="BQ205" s="530"/>
      <c r="BR205" s="530"/>
      <c r="BS205" s="530"/>
      <c r="BT205" s="530"/>
      <c r="BU205" s="530"/>
      <c r="BV205" s="530"/>
      <c r="BW205" s="292"/>
      <c r="BX205" s="275"/>
      <c r="BY205" s="275"/>
      <c r="BZ205" s="275"/>
      <c r="CA205" s="275"/>
      <c r="CB205" s="275"/>
      <c r="CC205" s="276"/>
      <c r="CD205" s="529"/>
      <c r="CE205" s="530"/>
      <c r="CF205" s="530"/>
      <c r="CG205" s="530"/>
      <c r="CH205" s="530"/>
      <c r="CI205" s="530"/>
      <c r="CJ205" s="530"/>
      <c r="CK205" s="531"/>
    </row>
    <row r="206" spans="3:89" ht="12.95" customHeight="1">
      <c r="C206" s="296"/>
      <c r="D206" s="296"/>
      <c r="E206" s="296"/>
      <c r="F206" s="296"/>
      <c r="G206" s="296"/>
      <c r="H206" s="296"/>
      <c r="I206" s="533"/>
      <c r="J206" s="533"/>
      <c r="K206" s="533"/>
      <c r="L206" s="533"/>
      <c r="M206" s="533"/>
      <c r="N206" s="533"/>
      <c r="O206" s="533"/>
      <c r="P206" s="533"/>
      <c r="Q206" s="533"/>
      <c r="R206" s="533"/>
      <c r="S206" s="296"/>
      <c r="T206" s="296"/>
      <c r="U206" s="296"/>
      <c r="V206" s="296"/>
      <c r="W206" s="296"/>
      <c r="X206" s="296"/>
      <c r="Y206" s="536"/>
      <c r="Z206" s="536"/>
      <c r="AA206" s="536"/>
      <c r="AB206" s="536"/>
      <c r="AC206" s="536"/>
      <c r="AD206" s="536"/>
      <c r="AE206" s="536"/>
      <c r="AF206" s="536"/>
      <c r="AG206" s="536"/>
      <c r="AH206" s="536"/>
      <c r="AI206" s="536"/>
      <c r="AJ206" s="536"/>
      <c r="AK206" s="536"/>
      <c r="AL206" s="536"/>
      <c r="AM206" s="536"/>
      <c r="AN206" s="536"/>
      <c r="AO206" s="536"/>
      <c r="AP206" s="536"/>
      <c r="AQ206" s="536"/>
      <c r="AR206" s="536"/>
      <c r="AS206" s="536"/>
      <c r="AT206" s="536"/>
      <c r="AU206" s="536"/>
      <c r="AV206" s="536"/>
      <c r="AW206" s="536"/>
      <c r="AX206" s="536"/>
      <c r="AY206" s="536"/>
      <c r="AZ206" s="536"/>
      <c r="BA206" s="536"/>
      <c r="BB206" s="536"/>
      <c r="BC206" s="536"/>
      <c r="BD206" s="536"/>
      <c r="BG206" s="241" t="s">
        <v>46</v>
      </c>
      <c r="BH206" s="176"/>
      <c r="BI206" s="176"/>
      <c r="BJ206" s="176"/>
      <c r="BK206" s="176"/>
      <c r="BL206" s="176"/>
      <c r="BM206" s="176"/>
      <c r="BN206" s="193"/>
      <c r="BO206" s="482" t="str">
        <f>IF(BO26="","",BO26)</f>
        <v/>
      </c>
      <c r="BP206" s="483"/>
      <c r="BQ206" s="483"/>
      <c r="BR206" s="483"/>
      <c r="BS206" s="483"/>
      <c r="BT206" s="483"/>
      <c r="BU206" s="483"/>
      <c r="BV206" s="504"/>
      <c r="BW206" s="291" t="s">
        <v>48</v>
      </c>
      <c r="BX206" s="258"/>
      <c r="BY206" s="258"/>
      <c r="BZ206" s="258"/>
      <c r="CA206" s="258"/>
      <c r="CB206" s="258"/>
      <c r="CC206" s="259"/>
      <c r="CD206" s="482" t="str">
        <f>IF(CD26="","",CD26)</f>
        <v/>
      </c>
      <c r="CE206" s="483"/>
      <c r="CF206" s="483"/>
      <c r="CG206" s="483"/>
      <c r="CH206" s="483"/>
      <c r="CI206" s="483"/>
      <c r="CJ206" s="483"/>
      <c r="CK206" s="504"/>
    </row>
    <row r="207" spans="3:89" ht="12.95" customHeight="1">
      <c r="C207" s="296"/>
      <c r="D207" s="296"/>
      <c r="E207" s="296"/>
      <c r="F207" s="296"/>
      <c r="G207" s="296"/>
      <c r="H207" s="296"/>
      <c r="I207" s="533"/>
      <c r="J207" s="533"/>
      <c r="K207" s="533"/>
      <c r="L207" s="533"/>
      <c r="M207" s="533"/>
      <c r="N207" s="533"/>
      <c r="O207" s="533"/>
      <c r="P207" s="533"/>
      <c r="Q207" s="533"/>
      <c r="R207" s="533"/>
      <c r="S207" s="296"/>
      <c r="T207" s="296"/>
      <c r="U207" s="296"/>
      <c r="V207" s="296"/>
      <c r="W207" s="296"/>
      <c r="X207" s="296"/>
      <c r="Y207" s="536"/>
      <c r="Z207" s="536"/>
      <c r="AA207" s="536"/>
      <c r="AB207" s="536"/>
      <c r="AC207" s="536"/>
      <c r="AD207" s="536"/>
      <c r="AE207" s="536"/>
      <c r="AF207" s="536"/>
      <c r="AG207" s="536"/>
      <c r="AH207" s="536"/>
      <c r="AI207" s="536"/>
      <c r="AJ207" s="536"/>
      <c r="AK207" s="536"/>
      <c r="AL207" s="536"/>
      <c r="AM207" s="536"/>
      <c r="AN207" s="536"/>
      <c r="AO207" s="536"/>
      <c r="AP207" s="536"/>
      <c r="AQ207" s="536"/>
      <c r="AR207" s="536"/>
      <c r="AS207" s="536"/>
      <c r="AT207" s="536"/>
      <c r="AU207" s="536"/>
      <c r="AV207" s="536"/>
      <c r="AW207" s="536"/>
      <c r="AX207" s="536"/>
      <c r="AY207" s="536"/>
      <c r="AZ207" s="536"/>
      <c r="BA207" s="536"/>
      <c r="BB207" s="536"/>
      <c r="BC207" s="536"/>
      <c r="BD207" s="536"/>
      <c r="BG207" s="241"/>
      <c r="BH207" s="176"/>
      <c r="BI207" s="176"/>
      <c r="BJ207" s="176"/>
      <c r="BK207" s="176"/>
      <c r="BL207" s="176"/>
      <c r="BM207" s="176"/>
      <c r="BN207" s="193"/>
      <c r="BO207" s="485"/>
      <c r="BP207" s="486"/>
      <c r="BQ207" s="486"/>
      <c r="BR207" s="486"/>
      <c r="BS207" s="486"/>
      <c r="BT207" s="486"/>
      <c r="BU207" s="486"/>
      <c r="BV207" s="505"/>
      <c r="BW207" s="291"/>
      <c r="BX207" s="258"/>
      <c r="BY207" s="258"/>
      <c r="BZ207" s="258"/>
      <c r="CA207" s="258"/>
      <c r="CB207" s="258"/>
      <c r="CC207" s="259"/>
      <c r="CD207" s="485"/>
      <c r="CE207" s="486"/>
      <c r="CF207" s="486"/>
      <c r="CG207" s="486"/>
      <c r="CH207" s="486"/>
      <c r="CI207" s="486"/>
      <c r="CJ207" s="486"/>
      <c r="CK207" s="505"/>
    </row>
    <row r="208" spans="3:89" ht="12.95" customHeight="1" thickBot="1">
      <c r="C208" s="297"/>
      <c r="D208" s="297"/>
      <c r="E208" s="297"/>
      <c r="F208" s="297"/>
      <c r="G208" s="297"/>
      <c r="H208" s="297"/>
      <c r="I208" s="534"/>
      <c r="J208" s="534"/>
      <c r="K208" s="534"/>
      <c r="L208" s="534"/>
      <c r="M208" s="534"/>
      <c r="N208" s="534"/>
      <c r="O208" s="534"/>
      <c r="P208" s="534"/>
      <c r="Q208" s="534"/>
      <c r="R208" s="534"/>
      <c r="S208" s="297"/>
      <c r="T208" s="297"/>
      <c r="U208" s="297"/>
      <c r="V208" s="297"/>
      <c r="W208" s="297"/>
      <c r="X208" s="297"/>
      <c r="Y208" s="537"/>
      <c r="Z208" s="537"/>
      <c r="AA208" s="537"/>
      <c r="AB208" s="537"/>
      <c r="AC208" s="537"/>
      <c r="AD208" s="537"/>
      <c r="AE208" s="537"/>
      <c r="AF208" s="537"/>
      <c r="AG208" s="537"/>
      <c r="AH208" s="537"/>
      <c r="AI208" s="537"/>
      <c r="AJ208" s="537"/>
      <c r="AK208" s="537"/>
      <c r="AL208" s="537"/>
      <c r="AM208" s="537"/>
      <c r="AN208" s="537"/>
      <c r="AO208" s="537"/>
      <c r="AP208" s="537"/>
      <c r="AQ208" s="537"/>
      <c r="AR208" s="537"/>
      <c r="AS208" s="537"/>
      <c r="AT208" s="537"/>
      <c r="AU208" s="537"/>
      <c r="AV208" s="537"/>
      <c r="AW208" s="537"/>
      <c r="AX208" s="537"/>
      <c r="AY208" s="537"/>
      <c r="AZ208" s="537"/>
      <c r="BA208" s="537"/>
      <c r="BB208" s="537"/>
      <c r="BC208" s="537"/>
      <c r="BD208" s="537"/>
      <c r="BG208" s="242"/>
      <c r="BH208" s="195"/>
      <c r="BI208" s="195"/>
      <c r="BJ208" s="195"/>
      <c r="BK208" s="195"/>
      <c r="BL208" s="195"/>
      <c r="BM208" s="195"/>
      <c r="BN208" s="243"/>
      <c r="BO208" s="520"/>
      <c r="BP208" s="521"/>
      <c r="BQ208" s="521"/>
      <c r="BR208" s="521"/>
      <c r="BS208" s="521"/>
      <c r="BT208" s="521"/>
      <c r="BU208" s="521"/>
      <c r="BV208" s="619"/>
      <c r="BW208" s="292"/>
      <c r="BX208" s="275"/>
      <c r="BY208" s="275"/>
      <c r="BZ208" s="275"/>
      <c r="CA208" s="275"/>
      <c r="CB208" s="275"/>
      <c r="CC208" s="276"/>
      <c r="CD208" s="520"/>
      <c r="CE208" s="521"/>
      <c r="CF208" s="521"/>
      <c r="CG208" s="521"/>
      <c r="CH208" s="521"/>
      <c r="CI208" s="521"/>
      <c r="CJ208" s="521"/>
      <c r="CK208" s="619"/>
    </row>
    <row r="209" spans="3:184" ht="12.95" customHeight="1"/>
    <row r="210" spans="3:184" ht="12.95" customHeight="1" thickBot="1">
      <c r="C210" s="1" t="s">
        <v>49</v>
      </c>
    </row>
    <row r="211" spans="3:184" ht="12.95" customHeight="1" thickBot="1">
      <c r="C211" s="245" t="s">
        <v>50</v>
      </c>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234"/>
      <c r="AB211" s="354"/>
      <c r="AC211" s="294" t="s">
        <v>51</v>
      </c>
      <c r="AD211" s="294"/>
      <c r="AE211" s="294"/>
      <c r="AF211" s="294"/>
      <c r="AG211" s="245" t="s">
        <v>52</v>
      </c>
      <c r="AH211" s="234"/>
      <c r="AI211" s="234"/>
      <c r="AJ211" s="234"/>
      <c r="AK211" s="354"/>
      <c r="AL211" s="245" t="s">
        <v>53</v>
      </c>
      <c r="AM211" s="234"/>
      <c r="AN211" s="234"/>
      <c r="AO211" s="234"/>
      <c r="AP211" s="234"/>
      <c r="AQ211" s="234"/>
      <c r="AR211" s="234"/>
      <c r="AS211" s="354"/>
      <c r="AT211" s="214" t="s">
        <v>54</v>
      </c>
      <c r="AU211" s="215"/>
      <c r="AV211" s="215"/>
      <c r="AW211" s="215"/>
      <c r="AX211" s="215"/>
      <c r="AY211" s="215"/>
      <c r="AZ211" s="215"/>
      <c r="BA211" s="215"/>
      <c r="BB211" s="356"/>
      <c r="BC211" s="245" t="s">
        <v>55</v>
      </c>
      <c r="BD211" s="234"/>
      <c r="BE211" s="234"/>
      <c r="BF211" s="234"/>
      <c r="BG211" s="234"/>
      <c r="BH211" s="234"/>
      <c r="BI211" s="234"/>
      <c r="BJ211" s="354"/>
      <c r="BK211" s="294" t="s">
        <v>56</v>
      </c>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c r="CG211" s="294"/>
      <c r="CH211" s="294"/>
      <c r="CI211" s="294"/>
      <c r="CJ211" s="294"/>
      <c r="CK211" s="294"/>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EL211" s="8"/>
      <c r="EM211" s="8"/>
      <c r="EN211" s="30"/>
      <c r="EO211" s="30"/>
      <c r="EP211" s="30"/>
      <c r="EQ211" s="30"/>
      <c r="ER211" s="30"/>
      <c r="ES211" s="30"/>
      <c r="ET211" s="30"/>
      <c r="EU211" s="30"/>
      <c r="EV211" s="30"/>
      <c r="EW211" s="30"/>
      <c r="EX211" s="8"/>
      <c r="EY211" s="8"/>
      <c r="EZ211" s="8"/>
      <c r="FA211" s="8"/>
      <c r="FB211" s="8"/>
      <c r="FC211" s="8"/>
    </row>
    <row r="212" spans="3:184" ht="12.95" customHeight="1" thickBot="1">
      <c r="C212" s="242"/>
      <c r="D212" s="195"/>
      <c r="E212" s="195"/>
      <c r="F212" s="195"/>
      <c r="G212" s="195"/>
      <c r="H212" s="195"/>
      <c r="I212" s="195"/>
      <c r="J212" s="195"/>
      <c r="K212" s="195"/>
      <c r="L212" s="195"/>
      <c r="M212" s="195"/>
      <c r="N212" s="195"/>
      <c r="O212" s="195"/>
      <c r="P212" s="195"/>
      <c r="Q212" s="195"/>
      <c r="R212" s="195"/>
      <c r="S212" s="195"/>
      <c r="T212" s="195"/>
      <c r="U212" s="195"/>
      <c r="V212" s="195"/>
      <c r="W212" s="195"/>
      <c r="X212" s="195"/>
      <c r="Y212" s="195"/>
      <c r="Z212" s="195"/>
      <c r="AA212" s="195"/>
      <c r="AB212" s="355"/>
      <c r="AC212" s="294"/>
      <c r="AD212" s="294"/>
      <c r="AE212" s="294"/>
      <c r="AF212" s="294"/>
      <c r="AG212" s="242"/>
      <c r="AH212" s="195"/>
      <c r="AI212" s="195"/>
      <c r="AJ212" s="195"/>
      <c r="AK212" s="355"/>
      <c r="AL212" s="242"/>
      <c r="AM212" s="195"/>
      <c r="AN212" s="195"/>
      <c r="AO212" s="195"/>
      <c r="AP212" s="195"/>
      <c r="AQ212" s="195"/>
      <c r="AR212" s="195"/>
      <c r="AS212" s="355"/>
      <c r="AT212" s="217"/>
      <c r="AU212" s="218"/>
      <c r="AV212" s="218"/>
      <c r="AW212" s="218"/>
      <c r="AX212" s="218"/>
      <c r="AY212" s="218"/>
      <c r="AZ212" s="218"/>
      <c r="BA212" s="218"/>
      <c r="BB212" s="357"/>
      <c r="BC212" s="242"/>
      <c r="BD212" s="195"/>
      <c r="BE212" s="195"/>
      <c r="BF212" s="195"/>
      <c r="BG212" s="195"/>
      <c r="BH212" s="195"/>
      <c r="BI212" s="195"/>
      <c r="BJ212" s="355"/>
      <c r="BK212" s="313" t="s">
        <v>57</v>
      </c>
      <c r="BL212" s="313"/>
      <c r="BM212" s="313"/>
      <c r="BN212" s="313"/>
      <c r="BO212" s="313"/>
      <c r="BP212" s="313"/>
      <c r="BQ212" s="313"/>
      <c r="BR212" s="313"/>
      <c r="BS212" s="313"/>
      <c r="BT212" s="294" t="s">
        <v>58</v>
      </c>
      <c r="BU212" s="294"/>
      <c r="BV212" s="294"/>
      <c r="BW212" s="294"/>
      <c r="BX212" s="294"/>
      <c r="BY212" s="294"/>
      <c r="BZ212" s="294"/>
      <c r="CA212" s="294"/>
      <c r="CB212" s="294"/>
      <c r="CC212" s="314" t="s">
        <v>59</v>
      </c>
      <c r="CD212" s="315"/>
      <c r="CE212" s="315"/>
      <c r="CF212" s="315"/>
      <c r="CG212" s="315"/>
      <c r="CH212" s="315"/>
      <c r="CI212" s="315"/>
      <c r="CJ212" s="315"/>
      <c r="CK212" s="316"/>
      <c r="CL212" s="20"/>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EL212" s="8"/>
      <c r="EM212" s="8"/>
      <c r="EN212" s="30"/>
      <c r="EO212" s="30"/>
      <c r="EP212" s="30"/>
      <c r="EQ212" s="30"/>
      <c r="ER212" s="30"/>
      <c r="ES212" s="30"/>
      <c r="ET212" s="30"/>
      <c r="EU212" s="30"/>
      <c r="EV212" s="30"/>
      <c r="EW212" s="30"/>
      <c r="EX212" s="8"/>
      <c r="EY212" s="8"/>
      <c r="EZ212" s="8"/>
      <c r="FA212" s="8"/>
      <c r="FB212" s="8"/>
      <c r="FC212" s="8"/>
    </row>
    <row r="213" spans="3:184" ht="12.95" customHeight="1">
      <c r="C213" s="538" t="str">
        <f>IF($C153="","",C153)</f>
        <v/>
      </c>
      <c r="D213" s="539"/>
      <c r="E213" s="539"/>
      <c r="F213" s="539"/>
      <c r="G213" s="539"/>
      <c r="H213" s="539"/>
      <c r="I213" s="539"/>
      <c r="J213" s="539"/>
      <c r="K213" s="539"/>
      <c r="L213" s="539"/>
      <c r="M213" s="539"/>
      <c r="N213" s="539"/>
      <c r="O213" s="539"/>
      <c r="P213" s="539"/>
      <c r="Q213" s="539"/>
      <c r="R213" s="539"/>
      <c r="S213" s="539"/>
      <c r="T213" s="539"/>
      <c r="U213" s="539"/>
      <c r="V213" s="539"/>
      <c r="W213" s="539"/>
      <c r="X213" s="539"/>
      <c r="Y213" s="539"/>
      <c r="Z213" s="539"/>
      <c r="AA213" s="539"/>
      <c r="AB213" s="540"/>
      <c r="AC213" s="544" t="str">
        <f>IF(AC153="","",AC153)</f>
        <v/>
      </c>
      <c r="AD213" s="545"/>
      <c r="AE213" s="545"/>
      <c r="AF213" s="546"/>
      <c r="AG213" s="550" t="str">
        <f>IF(AG153="","",AG153)</f>
        <v/>
      </c>
      <c r="AH213" s="551"/>
      <c r="AI213" s="551"/>
      <c r="AJ213" s="551"/>
      <c r="AK213" s="551"/>
      <c r="AL213" s="554" t="str">
        <f>IF(AL153="","",AL153)</f>
        <v/>
      </c>
      <c r="AM213" s="555"/>
      <c r="AN213" s="555"/>
      <c r="AO213" s="555"/>
      <c r="AP213" s="555"/>
      <c r="AQ213" s="555"/>
      <c r="AR213" s="555"/>
      <c r="AS213" s="556"/>
      <c r="AT213" s="560" t="str">
        <f>IF(AT153="","",AT153)</f>
        <v/>
      </c>
      <c r="AU213" s="561"/>
      <c r="AV213" s="561"/>
      <c r="AW213" s="561"/>
      <c r="AX213" s="561"/>
      <c r="AY213" s="561"/>
      <c r="AZ213" s="561"/>
      <c r="BA213" s="561"/>
      <c r="BB213" s="562"/>
      <c r="BC213" s="345" t="str">
        <f>IF(BC153="","",BC153)</f>
        <v/>
      </c>
      <c r="BD213" s="346"/>
      <c r="BE213" s="346"/>
      <c r="BF213" s="346"/>
      <c r="BG213" s="346"/>
      <c r="BH213" s="346"/>
      <c r="BI213" s="346"/>
      <c r="BJ213" s="347"/>
      <c r="BK213" s="566" t="str">
        <f>IF(BK153="","",BK153)</f>
        <v/>
      </c>
      <c r="BL213" s="567"/>
      <c r="BM213" s="567"/>
      <c r="BN213" s="567"/>
      <c r="BO213" s="567"/>
      <c r="BP213" s="567"/>
      <c r="BQ213" s="567"/>
      <c r="BR213" s="567"/>
      <c r="BS213" s="568"/>
      <c r="BT213" s="572" t="str">
        <f>IF(BT153="","",BT153)</f>
        <v/>
      </c>
      <c r="BU213" s="573"/>
      <c r="BV213" s="573"/>
      <c r="BW213" s="573"/>
      <c r="BX213" s="573"/>
      <c r="BY213" s="573"/>
      <c r="BZ213" s="573"/>
      <c r="CA213" s="573"/>
      <c r="CB213" s="574"/>
      <c r="CC213" s="366" t="str">
        <f>IF(CC153="","",CC153)</f>
        <v/>
      </c>
      <c r="CD213" s="367"/>
      <c r="CE213" s="367"/>
      <c r="CF213" s="367"/>
      <c r="CG213" s="367"/>
      <c r="CH213" s="367"/>
      <c r="CI213" s="367"/>
      <c r="CJ213" s="367"/>
      <c r="CK213" s="367"/>
      <c r="CL213" s="31"/>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49"/>
      <c r="DL213" s="57"/>
      <c r="DM213" s="49"/>
      <c r="DN213" s="49"/>
      <c r="EL213" s="8"/>
      <c r="EM213" s="8"/>
      <c r="EN213" s="30"/>
      <c r="EO213" s="30"/>
      <c r="EP213" s="30"/>
      <c r="EQ213" s="30"/>
      <c r="ER213" s="30"/>
      <c r="ES213" s="30"/>
      <c r="ET213" s="30"/>
      <c r="EU213" s="30"/>
      <c r="EV213" s="30"/>
      <c r="EW213" s="30"/>
      <c r="EX213" s="8"/>
      <c r="EY213" s="8"/>
      <c r="EZ213" s="8"/>
      <c r="FA213" s="8"/>
      <c r="FB213" s="8"/>
      <c r="FC213" s="8"/>
    </row>
    <row r="214" spans="3:184" ht="12.95" customHeight="1">
      <c r="C214" s="541"/>
      <c r="D214" s="542"/>
      <c r="E214" s="542"/>
      <c r="F214" s="542"/>
      <c r="G214" s="542"/>
      <c r="H214" s="542"/>
      <c r="I214" s="542"/>
      <c r="J214" s="542"/>
      <c r="K214" s="542"/>
      <c r="L214" s="542"/>
      <c r="M214" s="542"/>
      <c r="N214" s="542"/>
      <c r="O214" s="542"/>
      <c r="P214" s="542"/>
      <c r="Q214" s="542"/>
      <c r="R214" s="542"/>
      <c r="S214" s="542"/>
      <c r="T214" s="542"/>
      <c r="U214" s="542"/>
      <c r="V214" s="542"/>
      <c r="W214" s="542"/>
      <c r="X214" s="542"/>
      <c r="Y214" s="542"/>
      <c r="Z214" s="542"/>
      <c r="AA214" s="542"/>
      <c r="AB214" s="543"/>
      <c r="AC214" s="547"/>
      <c r="AD214" s="548"/>
      <c r="AE214" s="548"/>
      <c r="AF214" s="549"/>
      <c r="AG214" s="552"/>
      <c r="AH214" s="553"/>
      <c r="AI214" s="553"/>
      <c r="AJ214" s="553"/>
      <c r="AK214" s="553"/>
      <c r="AL214" s="557"/>
      <c r="AM214" s="558"/>
      <c r="AN214" s="558"/>
      <c r="AO214" s="558"/>
      <c r="AP214" s="558"/>
      <c r="AQ214" s="558"/>
      <c r="AR214" s="558"/>
      <c r="AS214" s="559"/>
      <c r="AT214" s="563"/>
      <c r="AU214" s="564"/>
      <c r="AV214" s="564"/>
      <c r="AW214" s="564"/>
      <c r="AX214" s="564"/>
      <c r="AY214" s="564"/>
      <c r="AZ214" s="564"/>
      <c r="BA214" s="564"/>
      <c r="BB214" s="565"/>
      <c r="BC214" s="345"/>
      <c r="BD214" s="346"/>
      <c r="BE214" s="346"/>
      <c r="BF214" s="346"/>
      <c r="BG214" s="346"/>
      <c r="BH214" s="346"/>
      <c r="BI214" s="346"/>
      <c r="BJ214" s="347"/>
      <c r="BK214" s="569"/>
      <c r="BL214" s="570"/>
      <c r="BM214" s="570"/>
      <c r="BN214" s="570"/>
      <c r="BO214" s="570"/>
      <c r="BP214" s="570"/>
      <c r="BQ214" s="570"/>
      <c r="BR214" s="570"/>
      <c r="BS214" s="571"/>
      <c r="BT214" s="575"/>
      <c r="BU214" s="576"/>
      <c r="BV214" s="576"/>
      <c r="BW214" s="576"/>
      <c r="BX214" s="576"/>
      <c r="BY214" s="576"/>
      <c r="BZ214" s="576"/>
      <c r="CA214" s="576"/>
      <c r="CB214" s="577"/>
      <c r="CC214" s="368"/>
      <c r="CD214" s="369"/>
      <c r="CE214" s="369"/>
      <c r="CF214" s="369"/>
      <c r="CG214" s="369"/>
      <c r="CH214" s="369"/>
      <c r="CI214" s="369"/>
      <c r="CJ214" s="369"/>
      <c r="CK214" s="369"/>
      <c r="CL214" s="31"/>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49"/>
      <c r="DL214" s="49"/>
      <c r="DM214" s="49"/>
      <c r="DN214" s="49"/>
      <c r="EL214" s="8"/>
      <c r="EM214" s="8"/>
      <c r="EN214" s="30"/>
      <c r="EO214" s="30"/>
      <c r="EP214" s="30"/>
      <c r="EQ214" s="30"/>
      <c r="ER214" s="30"/>
      <c r="ES214" s="30"/>
      <c r="ET214" s="30"/>
      <c r="EU214" s="30"/>
      <c r="EV214" s="30"/>
      <c r="EW214" s="30"/>
      <c r="EX214" s="8"/>
      <c r="EY214" s="8"/>
      <c r="EZ214" s="8"/>
      <c r="FA214" s="8"/>
      <c r="FB214" s="8"/>
      <c r="FC214" s="8"/>
    </row>
    <row r="215" spans="3:184" ht="12.95" customHeight="1">
      <c r="C215" s="578" t="str">
        <f t="shared" ref="C215" si="138">IF($C155="","",C155)</f>
        <v/>
      </c>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80"/>
      <c r="AC215" s="581" t="str">
        <f t="shared" ref="AC215" si="139">IF(AC155="","",AC155)</f>
        <v/>
      </c>
      <c r="AD215" s="582"/>
      <c r="AE215" s="582"/>
      <c r="AF215" s="583"/>
      <c r="AG215" s="584" t="str">
        <f t="shared" ref="AG215" si="140">IF(AG155="","",AG155)</f>
        <v/>
      </c>
      <c r="AH215" s="585"/>
      <c r="AI215" s="585"/>
      <c r="AJ215" s="585"/>
      <c r="AK215" s="585"/>
      <c r="AL215" s="557" t="str">
        <f t="shared" ref="AL215" si="141">IF(AL155="","",AL155)</f>
        <v/>
      </c>
      <c r="AM215" s="558"/>
      <c r="AN215" s="558"/>
      <c r="AO215" s="558"/>
      <c r="AP215" s="558"/>
      <c r="AQ215" s="558"/>
      <c r="AR215" s="558"/>
      <c r="AS215" s="559"/>
      <c r="AT215" s="563" t="str">
        <f t="shared" ref="AT215" si="142">IF(AT155="","",AT155)</f>
        <v/>
      </c>
      <c r="AU215" s="564"/>
      <c r="AV215" s="564"/>
      <c r="AW215" s="564"/>
      <c r="AX215" s="564"/>
      <c r="AY215" s="564"/>
      <c r="AZ215" s="564"/>
      <c r="BA215" s="564"/>
      <c r="BB215" s="565"/>
      <c r="BC215" s="345" t="str">
        <f t="shared" ref="BC215" si="143">IF(BC155="","",BC155)</f>
        <v/>
      </c>
      <c r="BD215" s="346"/>
      <c r="BE215" s="346"/>
      <c r="BF215" s="346"/>
      <c r="BG215" s="346"/>
      <c r="BH215" s="346"/>
      <c r="BI215" s="346"/>
      <c r="BJ215" s="347"/>
      <c r="BK215" s="586" t="str">
        <f t="shared" ref="BK215" si="144">IF(BK155="","",BK155)</f>
        <v/>
      </c>
      <c r="BL215" s="587"/>
      <c r="BM215" s="587"/>
      <c r="BN215" s="587"/>
      <c r="BO215" s="587"/>
      <c r="BP215" s="587"/>
      <c r="BQ215" s="587"/>
      <c r="BR215" s="587"/>
      <c r="BS215" s="588"/>
      <c r="BT215" s="575" t="str">
        <f t="shared" ref="BT215" si="145">IF(BT155="","",BT155)</f>
        <v/>
      </c>
      <c r="BU215" s="576"/>
      <c r="BV215" s="576"/>
      <c r="BW215" s="576"/>
      <c r="BX215" s="576"/>
      <c r="BY215" s="576"/>
      <c r="BZ215" s="576"/>
      <c r="CA215" s="576"/>
      <c r="CB215" s="577"/>
      <c r="CC215" s="366" t="str">
        <f t="shared" ref="CC215" si="146">IF(CC155="","",CC155)</f>
        <v/>
      </c>
      <c r="CD215" s="367"/>
      <c r="CE215" s="367"/>
      <c r="CF215" s="367"/>
      <c r="CG215" s="367"/>
      <c r="CH215" s="367"/>
      <c r="CI215" s="367"/>
      <c r="CJ215" s="367"/>
      <c r="CK215" s="367"/>
      <c r="CL215" s="31"/>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8"/>
      <c r="DL215" s="57"/>
      <c r="DM215" s="49"/>
      <c r="DN215" s="49"/>
      <c r="EL215" s="8"/>
      <c r="EM215" s="8"/>
      <c r="EN215" s="30"/>
      <c r="EO215" s="30"/>
      <c r="EP215" s="30"/>
      <c r="EQ215" s="30"/>
      <c r="ER215" s="30"/>
      <c r="ES215" s="30"/>
      <c r="ET215" s="30"/>
      <c r="EU215" s="30"/>
      <c r="EV215" s="30"/>
      <c r="EW215" s="30"/>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row>
    <row r="216" spans="3:184" ht="12.95" customHeight="1">
      <c r="C216" s="541"/>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c r="AA216" s="542"/>
      <c r="AB216" s="543"/>
      <c r="AC216" s="547"/>
      <c r="AD216" s="548"/>
      <c r="AE216" s="548"/>
      <c r="AF216" s="549"/>
      <c r="AG216" s="552"/>
      <c r="AH216" s="553"/>
      <c r="AI216" s="553"/>
      <c r="AJ216" s="553"/>
      <c r="AK216" s="553"/>
      <c r="AL216" s="557"/>
      <c r="AM216" s="558"/>
      <c r="AN216" s="558"/>
      <c r="AO216" s="558"/>
      <c r="AP216" s="558"/>
      <c r="AQ216" s="558"/>
      <c r="AR216" s="558"/>
      <c r="AS216" s="559"/>
      <c r="AT216" s="563"/>
      <c r="AU216" s="564"/>
      <c r="AV216" s="564"/>
      <c r="AW216" s="564"/>
      <c r="AX216" s="564"/>
      <c r="AY216" s="564"/>
      <c r="AZ216" s="564"/>
      <c r="BA216" s="564"/>
      <c r="BB216" s="565"/>
      <c r="BC216" s="345"/>
      <c r="BD216" s="346"/>
      <c r="BE216" s="346"/>
      <c r="BF216" s="346"/>
      <c r="BG216" s="346"/>
      <c r="BH216" s="346"/>
      <c r="BI216" s="346"/>
      <c r="BJ216" s="347"/>
      <c r="BK216" s="569"/>
      <c r="BL216" s="570"/>
      <c r="BM216" s="570"/>
      <c r="BN216" s="570"/>
      <c r="BO216" s="570"/>
      <c r="BP216" s="570"/>
      <c r="BQ216" s="570"/>
      <c r="BR216" s="570"/>
      <c r="BS216" s="571"/>
      <c r="BT216" s="575"/>
      <c r="BU216" s="576"/>
      <c r="BV216" s="576"/>
      <c r="BW216" s="576"/>
      <c r="BX216" s="576"/>
      <c r="BY216" s="576"/>
      <c r="BZ216" s="576"/>
      <c r="CA216" s="576"/>
      <c r="CB216" s="577"/>
      <c r="CC216" s="368"/>
      <c r="CD216" s="369"/>
      <c r="CE216" s="369"/>
      <c r="CF216" s="369"/>
      <c r="CG216" s="369"/>
      <c r="CH216" s="369"/>
      <c r="CI216" s="369"/>
      <c r="CJ216" s="369"/>
      <c r="CK216" s="369"/>
      <c r="CL216" s="31"/>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8"/>
      <c r="DL216" s="49"/>
      <c r="DM216" s="49"/>
      <c r="DN216" s="49"/>
      <c r="EL216" s="8"/>
      <c r="EM216" s="8"/>
      <c r="EN216" s="30"/>
      <c r="EO216" s="30"/>
      <c r="EP216" s="30"/>
      <c r="EQ216" s="30"/>
      <c r="ER216" s="30"/>
      <c r="ES216" s="30"/>
      <c r="ET216" s="30"/>
      <c r="EU216" s="30"/>
      <c r="EV216" s="30"/>
      <c r="EW216" s="30"/>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row>
    <row r="217" spans="3:184" ht="12.95" customHeight="1">
      <c r="C217" s="578" t="str">
        <f t="shared" ref="C217" si="147">IF($C157="","",C157)</f>
        <v/>
      </c>
      <c r="D217" s="579"/>
      <c r="E217" s="579"/>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80"/>
      <c r="AC217" s="581" t="str">
        <f t="shared" ref="AC217" si="148">IF(AC157="","",AC157)</f>
        <v/>
      </c>
      <c r="AD217" s="582"/>
      <c r="AE217" s="582"/>
      <c r="AF217" s="583"/>
      <c r="AG217" s="584" t="str">
        <f t="shared" ref="AG217" si="149">IF(AG157="","",AG157)</f>
        <v/>
      </c>
      <c r="AH217" s="585"/>
      <c r="AI217" s="585"/>
      <c r="AJ217" s="585"/>
      <c r="AK217" s="585"/>
      <c r="AL217" s="557" t="str">
        <f t="shared" ref="AL217" si="150">IF(AL157="","",AL157)</f>
        <v/>
      </c>
      <c r="AM217" s="558"/>
      <c r="AN217" s="558"/>
      <c r="AO217" s="558"/>
      <c r="AP217" s="558"/>
      <c r="AQ217" s="558"/>
      <c r="AR217" s="558"/>
      <c r="AS217" s="559"/>
      <c r="AT217" s="563" t="str">
        <f t="shared" ref="AT217" si="151">IF(AT157="","",AT157)</f>
        <v/>
      </c>
      <c r="AU217" s="564"/>
      <c r="AV217" s="564"/>
      <c r="AW217" s="564"/>
      <c r="AX217" s="564"/>
      <c r="AY217" s="564"/>
      <c r="AZ217" s="564"/>
      <c r="BA217" s="564"/>
      <c r="BB217" s="565"/>
      <c r="BC217" s="345" t="str">
        <f t="shared" ref="BC217" si="152">IF(BC157="","",BC157)</f>
        <v/>
      </c>
      <c r="BD217" s="346"/>
      <c r="BE217" s="346"/>
      <c r="BF217" s="346"/>
      <c r="BG217" s="346"/>
      <c r="BH217" s="346"/>
      <c r="BI217" s="346"/>
      <c r="BJ217" s="347"/>
      <c r="BK217" s="586" t="str">
        <f t="shared" ref="BK217" si="153">IF(BK157="","",BK157)</f>
        <v/>
      </c>
      <c r="BL217" s="587"/>
      <c r="BM217" s="587"/>
      <c r="BN217" s="587"/>
      <c r="BO217" s="587"/>
      <c r="BP217" s="587"/>
      <c r="BQ217" s="587"/>
      <c r="BR217" s="587"/>
      <c r="BS217" s="588"/>
      <c r="BT217" s="575" t="str">
        <f t="shared" ref="BT217" si="154">IF(BT157="","",BT157)</f>
        <v/>
      </c>
      <c r="BU217" s="576"/>
      <c r="BV217" s="576"/>
      <c r="BW217" s="576"/>
      <c r="BX217" s="576"/>
      <c r="BY217" s="576"/>
      <c r="BZ217" s="576"/>
      <c r="CA217" s="576"/>
      <c r="CB217" s="577"/>
      <c r="CC217" s="366" t="str">
        <f t="shared" ref="CC217" si="155">IF(CC157="","",CC157)</f>
        <v/>
      </c>
      <c r="CD217" s="367"/>
      <c r="CE217" s="367"/>
      <c r="CF217" s="367"/>
      <c r="CG217" s="367"/>
      <c r="CH217" s="367"/>
      <c r="CI217" s="367"/>
      <c r="CJ217" s="367"/>
      <c r="CK217" s="367"/>
      <c r="CL217" s="31"/>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8"/>
      <c r="DL217" s="57"/>
      <c r="DM217" s="49"/>
      <c r="DN217" s="49"/>
      <c r="EP217" s="8"/>
      <c r="EQ217" s="8"/>
      <c r="ER217" s="8"/>
      <c r="ES217" s="8"/>
      <c r="ET217" s="8"/>
      <c r="EU217" s="8"/>
      <c r="EV217" s="8"/>
      <c r="EW217" s="8"/>
      <c r="EX217" s="8"/>
      <c r="EY217" s="8"/>
      <c r="EZ217" s="8"/>
      <c r="FA217" s="8"/>
      <c r="FB217" s="8"/>
      <c r="FC217" s="8"/>
      <c r="FD217" s="8"/>
      <c r="FE217" s="8"/>
      <c r="FF217" s="8"/>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8"/>
    </row>
    <row r="218" spans="3:184" ht="12.95" customHeight="1">
      <c r="C218" s="541"/>
      <c r="D218" s="542"/>
      <c r="E218" s="542"/>
      <c r="F218" s="542"/>
      <c r="G218" s="542"/>
      <c r="H218" s="542"/>
      <c r="I218" s="542"/>
      <c r="J218" s="542"/>
      <c r="K218" s="542"/>
      <c r="L218" s="542"/>
      <c r="M218" s="542"/>
      <c r="N218" s="542"/>
      <c r="O218" s="542"/>
      <c r="P218" s="542"/>
      <c r="Q218" s="542"/>
      <c r="R218" s="542"/>
      <c r="S218" s="542"/>
      <c r="T218" s="542"/>
      <c r="U218" s="542"/>
      <c r="V218" s="542"/>
      <c r="W218" s="542"/>
      <c r="X218" s="542"/>
      <c r="Y218" s="542"/>
      <c r="Z218" s="542"/>
      <c r="AA218" s="542"/>
      <c r="AB218" s="543"/>
      <c r="AC218" s="547"/>
      <c r="AD218" s="548"/>
      <c r="AE218" s="548"/>
      <c r="AF218" s="549"/>
      <c r="AG218" s="552"/>
      <c r="AH218" s="553"/>
      <c r="AI218" s="553"/>
      <c r="AJ218" s="553"/>
      <c r="AK218" s="553"/>
      <c r="AL218" s="557"/>
      <c r="AM218" s="558"/>
      <c r="AN218" s="558"/>
      <c r="AO218" s="558"/>
      <c r="AP218" s="558"/>
      <c r="AQ218" s="558"/>
      <c r="AR218" s="558"/>
      <c r="AS218" s="559"/>
      <c r="AT218" s="563"/>
      <c r="AU218" s="564"/>
      <c r="AV218" s="564"/>
      <c r="AW218" s="564"/>
      <c r="AX218" s="564"/>
      <c r="AY218" s="564"/>
      <c r="AZ218" s="564"/>
      <c r="BA218" s="564"/>
      <c r="BB218" s="565"/>
      <c r="BC218" s="345"/>
      <c r="BD218" s="346"/>
      <c r="BE218" s="346"/>
      <c r="BF218" s="346"/>
      <c r="BG218" s="346"/>
      <c r="BH218" s="346"/>
      <c r="BI218" s="346"/>
      <c r="BJ218" s="347"/>
      <c r="BK218" s="569"/>
      <c r="BL218" s="570"/>
      <c r="BM218" s="570"/>
      <c r="BN218" s="570"/>
      <c r="BO218" s="570"/>
      <c r="BP218" s="570"/>
      <c r="BQ218" s="570"/>
      <c r="BR218" s="570"/>
      <c r="BS218" s="571"/>
      <c r="BT218" s="575"/>
      <c r="BU218" s="576"/>
      <c r="BV218" s="576"/>
      <c r="BW218" s="576"/>
      <c r="BX218" s="576"/>
      <c r="BY218" s="576"/>
      <c r="BZ218" s="576"/>
      <c r="CA218" s="576"/>
      <c r="CB218" s="577"/>
      <c r="CC218" s="368"/>
      <c r="CD218" s="369"/>
      <c r="CE218" s="369"/>
      <c r="CF218" s="369"/>
      <c r="CG218" s="369"/>
      <c r="CH218" s="369"/>
      <c r="CI218" s="369"/>
      <c r="CJ218" s="369"/>
      <c r="CK218" s="369"/>
      <c r="CL218" s="31"/>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8"/>
      <c r="DL218" s="49"/>
      <c r="DM218" s="49"/>
      <c r="DN218" s="49"/>
      <c r="EP218" s="8"/>
      <c r="EQ218" s="8"/>
      <c r="ER218" s="8"/>
      <c r="ES218" s="8"/>
      <c r="ET218" s="8"/>
      <c r="EU218" s="8"/>
      <c r="EV218" s="8"/>
      <c r="EW218" s="8"/>
      <c r="EX218" s="8"/>
      <c r="EY218" s="8"/>
      <c r="EZ218" s="8"/>
      <c r="FA218" s="8"/>
      <c r="FB218" s="8"/>
      <c r="FC218" s="8"/>
      <c r="FD218" s="8"/>
      <c r="FE218" s="8"/>
      <c r="FF218" s="8"/>
      <c r="FG218" s="20"/>
      <c r="FH218" s="20"/>
      <c r="FI218" s="20"/>
      <c r="FJ218" s="20"/>
      <c r="FK218" s="20"/>
      <c r="FL218" s="20"/>
      <c r="FM218" s="20"/>
      <c r="FN218" s="20"/>
      <c r="FO218" s="20"/>
      <c r="FP218" s="20"/>
      <c r="FQ218" s="8"/>
      <c r="FR218" s="8"/>
      <c r="FS218" s="8"/>
      <c r="FT218" s="8"/>
      <c r="FU218" s="8"/>
      <c r="FV218" s="8"/>
      <c r="FW218" s="8"/>
      <c r="FX218" s="8"/>
      <c r="FY218" s="8"/>
      <c r="FZ218" s="8"/>
      <c r="GA218" s="8"/>
      <c r="GB218" s="8"/>
    </row>
    <row r="219" spans="3:184" ht="12.95" customHeight="1">
      <c r="C219" s="578" t="str">
        <f t="shared" ref="C219" si="156">IF($C159="","",C159)</f>
        <v/>
      </c>
      <c r="D219" s="579"/>
      <c r="E219" s="579"/>
      <c r="F219" s="579"/>
      <c r="G219" s="579"/>
      <c r="H219" s="579"/>
      <c r="I219" s="579"/>
      <c r="J219" s="579"/>
      <c r="K219" s="579"/>
      <c r="L219" s="579"/>
      <c r="M219" s="579"/>
      <c r="N219" s="579"/>
      <c r="O219" s="579"/>
      <c r="P219" s="579"/>
      <c r="Q219" s="579"/>
      <c r="R219" s="579"/>
      <c r="S219" s="579"/>
      <c r="T219" s="579"/>
      <c r="U219" s="579"/>
      <c r="V219" s="579"/>
      <c r="W219" s="579"/>
      <c r="X219" s="579"/>
      <c r="Y219" s="579"/>
      <c r="Z219" s="579"/>
      <c r="AA219" s="579"/>
      <c r="AB219" s="580"/>
      <c r="AC219" s="581" t="str">
        <f t="shared" ref="AC219" si="157">IF(AC159="","",AC159)</f>
        <v/>
      </c>
      <c r="AD219" s="582"/>
      <c r="AE219" s="582"/>
      <c r="AF219" s="583"/>
      <c r="AG219" s="584" t="str">
        <f t="shared" ref="AG219" si="158">IF(AG159="","",AG159)</f>
        <v/>
      </c>
      <c r="AH219" s="585"/>
      <c r="AI219" s="585"/>
      <c r="AJ219" s="585"/>
      <c r="AK219" s="585"/>
      <c r="AL219" s="557" t="str">
        <f t="shared" ref="AL219" si="159">IF(AL159="","",AL159)</f>
        <v/>
      </c>
      <c r="AM219" s="558"/>
      <c r="AN219" s="558"/>
      <c r="AO219" s="558"/>
      <c r="AP219" s="558"/>
      <c r="AQ219" s="558"/>
      <c r="AR219" s="558"/>
      <c r="AS219" s="559"/>
      <c r="AT219" s="563" t="str">
        <f t="shared" ref="AT219:AT231" si="160">IF(AT159="","",AT159)</f>
        <v/>
      </c>
      <c r="AU219" s="564"/>
      <c r="AV219" s="564"/>
      <c r="AW219" s="564"/>
      <c r="AX219" s="564"/>
      <c r="AY219" s="564"/>
      <c r="AZ219" s="564"/>
      <c r="BA219" s="564"/>
      <c r="BB219" s="565"/>
      <c r="BC219" s="345" t="str">
        <f t="shared" ref="BC219" si="161">IF(BC159="","",BC159)</f>
        <v/>
      </c>
      <c r="BD219" s="346"/>
      <c r="BE219" s="346"/>
      <c r="BF219" s="346"/>
      <c r="BG219" s="346"/>
      <c r="BH219" s="346"/>
      <c r="BI219" s="346"/>
      <c r="BJ219" s="347"/>
      <c r="BK219" s="586" t="str">
        <f t="shared" ref="BK219" si="162">IF(BK159="","",BK159)</f>
        <v/>
      </c>
      <c r="BL219" s="587"/>
      <c r="BM219" s="587"/>
      <c r="BN219" s="587"/>
      <c r="BO219" s="587"/>
      <c r="BP219" s="587"/>
      <c r="BQ219" s="587"/>
      <c r="BR219" s="587"/>
      <c r="BS219" s="588"/>
      <c r="BT219" s="575" t="str">
        <f t="shared" ref="BT219" si="163">IF(BT159="","",BT159)</f>
        <v/>
      </c>
      <c r="BU219" s="576"/>
      <c r="BV219" s="576"/>
      <c r="BW219" s="576"/>
      <c r="BX219" s="576"/>
      <c r="BY219" s="576"/>
      <c r="BZ219" s="576"/>
      <c r="CA219" s="576"/>
      <c r="CB219" s="577"/>
      <c r="CC219" s="366" t="str">
        <f t="shared" ref="CC219" si="164">IF(CC159="","",CC159)</f>
        <v/>
      </c>
      <c r="CD219" s="367"/>
      <c r="CE219" s="367"/>
      <c r="CF219" s="367"/>
      <c r="CG219" s="367"/>
      <c r="CH219" s="367"/>
      <c r="CI219" s="367"/>
      <c r="CJ219" s="367"/>
      <c r="CK219" s="367"/>
      <c r="CL219" s="31"/>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8"/>
      <c r="DL219" s="8"/>
      <c r="DM219" s="8"/>
      <c r="DN219" s="8"/>
      <c r="EP219" s="8"/>
      <c r="EQ219" s="8"/>
      <c r="ER219" s="8"/>
      <c r="ES219" s="8"/>
      <c r="ET219" s="8"/>
      <c r="EU219" s="8"/>
      <c r="EV219" s="8"/>
      <c r="EW219" s="8"/>
      <c r="EX219" s="8"/>
      <c r="EY219" s="8"/>
      <c r="EZ219" s="8"/>
      <c r="FA219" s="8"/>
      <c r="FB219" s="8"/>
      <c r="FC219" s="8"/>
      <c r="FD219" s="8"/>
      <c r="FE219" s="8"/>
      <c r="FF219" s="8"/>
      <c r="FG219" s="33"/>
      <c r="FH219" s="33"/>
      <c r="FI219" s="33"/>
      <c r="FJ219" s="33"/>
      <c r="FK219" s="33"/>
      <c r="FL219" s="33"/>
      <c r="FM219" s="33"/>
      <c r="FN219" s="33"/>
      <c r="FO219" s="33"/>
      <c r="FP219" s="33"/>
      <c r="FQ219" s="8"/>
      <c r="FR219" s="8"/>
      <c r="FS219" s="8"/>
      <c r="FT219" s="8"/>
      <c r="FU219" s="8"/>
      <c r="FV219" s="8"/>
      <c r="FW219" s="8"/>
      <c r="FX219" s="8"/>
      <c r="FY219" s="8"/>
      <c r="FZ219" s="8"/>
      <c r="GA219" s="8"/>
      <c r="GB219" s="8"/>
    </row>
    <row r="220" spans="3:184" ht="12.95" customHeight="1">
      <c r="C220" s="541"/>
      <c r="D220" s="542"/>
      <c r="E220" s="542"/>
      <c r="F220" s="542"/>
      <c r="G220" s="542"/>
      <c r="H220" s="542"/>
      <c r="I220" s="542"/>
      <c r="J220" s="542"/>
      <c r="K220" s="542"/>
      <c r="L220" s="542"/>
      <c r="M220" s="542"/>
      <c r="N220" s="542"/>
      <c r="O220" s="542"/>
      <c r="P220" s="542"/>
      <c r="Q220" s="542"/>
      <c r="R220" s="542"/>
      <c r="S220" s="542"/>
      <c r="T220" s="542"/>
      <c r="U220" s="542"/>
      <c r="V220" s="542"/>
      <c r="W220" s="542"/>
      <c r="X220" s="542"/>
      <c r="Y220" s="542"/>
      <c r="Z220" s="542"/>
      <c r="AA220" s="542"/>
      <c r="AB220" s="543"/>
      <c r="AC220" s="547"/>
      <c r="AD220" s="548"/>
      <c r="AE220" s="548"/>
      <c r="AF220" s="549"/>
      <c r="AG220" s="552"/>
      <c r="AH220" s="553"/>
      <c r="AI220" s="553"/>
      <c r="AJ220" s="553"/>
      <c r="AK220" s="553"/>
      <c r="AL220" s="557"/>
      <c r="AM220" s="558"/>
      <c r="AN220" s="558"/>
      <c r="AO220" s="558"/>
      <c r="AP220" s="558"/>
      <c r="AQ220" s="558"/>
      <c r="AR220" s="558"/>
      <c r="AS220" s="559"/>
      <c r="AT220" s="563"/>
      <c r="AU220" s="564"/>
      <c r="AV220" s="564"/>
      <c r="AW220" s="564"/>
      <c r="AX220" s="564"/>
      <c r="AY220" s="564"/>
      <c r="AZ220" s="564"/>
      <c r="BA220" s="564"/>
      <c r="BB220" s="565"/>
      <c r="BC220" s="345"/>
      <c r="BD220" s="346"/>
      <c r="BE220" s="346"/>
      <c r="BF220" s="346"/>
      <c r="BG220" s="346"/>
      <c r="BH220" s="346"/>
      <c r="BI220" s="346"/>
      <c r="BJ220" s="347"/>
      <c r="BK220" s="569"/>
      <c r="BL220" s="570"/>
      <c r="BM220" s="570"/>
      <c r="BN220" s="570"/>
      <c r="BO220" s="570"/>
      <c r="BP220" s="570"/>
      <c r="BQ220" s="570"/>
      <c r="BR220" s="570"/>
      <c r="BS220" s="571"/>
      <c r="BT220" s="575"/>
      <c r="BU220" s="576"/>
      <c r="BV220" s="576"/>
      <c r="BW220" s="576"/>
      <c r="BX220" s="576"/>
      <c r="BY220" s="576"/>
      <c r="BZ220" s="576"/>
      <c r="CA220" s="576"/>
      <c r="CB220" s="577"/>
      <c r="CC220" s="368"/>
      <c r="CD220" s="369"/>
      <c r="CE220" s="369"/>
      <c r="CF220" s="369"/>
      <c r="CG220" s="369"/>
      <c r="CH220" s="369"/>
      <c r="CI220" s="369"/>
      <c r="CJ220" s="369"/>
      <c r="CK220" s="369"/>
      <c r="CL220" s="31"/>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8"/>
      <c r="DL220" s="8"/>
      <c r="DM220" s="8"/>
      <c r="DN220" s="8"/>
      <c r="EP220" s="8"/>
      <c r="EQ220" s="8"/>
      <c r="ER220" s="8"/>
      <c r="ES220" s="8"/>
      <c r="ET220" s="8"/>
      <c r="EU220" s="8"/>
      <c r="EV220" s="8"/>
      <c r="EW220" s="8"/>
      <c r="EX220" s="8"/>
      <c r="EY220" s="8"/>
      <c r="EZ220" s="8"/>
      <c r="FA220" s="8"/>
      <c r="FB220" s="8"/>
      <c r="FC220" s="8"/>
      <c r="FD220" s="8"/>
      <c r="FE220" s="8"/>
      <c r="FF220" s="8"/>
      <c r="FG220" s="33"/>
      <c r="FH220" s="33"/>
      <c r="FI220" s="33"/>
      <c r="FJ220" s="33"/>
      <c r="FK220" s="33"/>
      <c r="FL220" s="33"/>
      <c r="FM220" s="33"/>
      <c r="FN220" s="33"/>
      <c r="FO220" s="33"/>
      <c r="FP220" s="33"/>
      <c r="FQ220" s="8"/>
      <c r="FR220" s="8"/>
      <c r="FS220" s="8"/>
      <c r="FT220" s="8"/>
      <c r="FU220" s="8"/>
      <c r="FV220" s="8"/>
      <c r="FW220" s="8"/>
      <c r="FX220" s="8"/>
      <c r="FY220" s="8"/>
      <c r="FZ220" s="8"/>
      <c r="GA220" s="8"/>
      <c r="GB220" s="8"/>
    </row>
    <row r="221" spans="3:184" ht="12.95" customHeight="1">
      <c r="C221" s="578" t="str">
        <f t="shared" ref="C221" si="165">IF($C161="","",C161)</f>
        <v/>
      </c>
      <c r="D221" s="579"/>
      <c r="E221" s="579"/>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80"/>
      <c r="AC221" s="581" t="str">
        <f t="shared" ref="AC221" si="166">IF(AC161="","",AC161)</f>
        <v/>
      </c>
      <c r="AD221" s="582"/>
      <c r="AE221" s="582"/>
      <c r="AF221" s="583"/>
      <c r="AG221" s="584" t="str">
        <f t="shared" ref="AG221" si="167">IF(AG161="","",AG161)</f>
        <v/>
      </c>
      <c r="AH221" s="585"/>
      <c r="AI221" s="585"/>
      <c r="AJ221" s="585"/>
      <c r="AK221" s="585"/>
      <c r="AL221" s="557" t="str">
        <f t="shared" ref="AL221" si="168">IF(AL161="","",AL161)</f>
        <v/>
      </c>
      <c r="AM221" s="558"/>
      <c r="AN221" s="558"/>
      <c r="AO221" s="558"/>
      <c r="AP221" s="558"/>
      <c r="AQ221" s="558"/>
      <c r="AR221" s="558"/>
      <c r="AS221" s="559"/>
      <c r="AT221" s="563" t="str">
        <f t="shared" si="160"/>
        <v/>
      </c>
      <c r="AU221" s="564"/>
      <c r="AV221" s="564"/>
      <c r="AW221" s="564"/>
      <c r="AX221" s="564"/>
      <c r="AY221" s="564"/>
      <c r="AZ221" s="564"/>
      <c r="BA221" s="564"/>
      <c r="BB221" s="565"/>
      <c r="BC221" s="345" t="str">
        <f t="shared" ref="BC221" si="169">IF(BC161="","",BC161)</f>
        <v/>
      </c>
      <c r="BD221" s="346"/>
      <c r="BE221" s="346"/>
      <c r="BF221" s="346"/>
      <c r="BG221" s="346"/>
      <c r="BH221" s="346"/>
      <c r="BI221" s="346"/>
      <c r="BJ221" s="347"/>
      <c r="BK221" s="586" t="str">
        <f t="shared" ref="BK221" si="170">IF(BK161="","",BK161)</f>
        <v/>
      </c>
      <c r="BL221" s="587"/>
      <c r="BM221" s="587"/>
      <c r="BN221" s="587"/>
      <c r="BO221" s="587"/>
      <c r="BP221" s="587"/>
      <c r="BQ221" s="587"/>
      <c r="BR221" s="587"/>
      <c r="BS221" s="588"/>
      <c r="BT221" s="575" t="str">
        <f t="shared" ref="BT221" si="171">IF(BT161="","",BT161)</f>
        <v/>
      </c>
      <c r="BU221" s="576"/>
      <c r="BV221" s="576"/>
      <c r="BW221" s="576"/>
      <c r="BX221" s="576"/>
      <c r="BY221" s="576"/>
      <c r="BZ221" s="576"/>
      <c r="CA221" s="576"/>
      <c r="CB221" s="577"/>
      <c r="CC221" s="366" t="str">
        <f t="shared" ref="CC221" si="172">IF(CC161="","",CC161)</f>
        <v/>
      </c>
      <c r="CD221" s="367"/>
      <c r="CE221" s="367"/>
      <c r="CF221" s="367"/>
      <c r="CG221" s="367"/>
      <c r="CH221" s="367"/>
      <c r="CI221" s="367"/>
      <c r="CJ221" s="367"/>
      <c r="CK221" s="367"/>
      <c r="CL221" s="31"/>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8"/>
      <c r="DL221" s="8"/>
      <c r="DM221" s="8"/>
      <c r="DN221" s="8"/>
      <c r="EP221" s="8"/>
      <c r="EQ221" s="8"/>
      <c r="ER221" s="8"/>
      <c r="ES221" s="8"/>
      <c r="ET221" s="8"/>
      <c r="EU221" s="8"/>
      <c r="EV221" s="8"/>
      <c r="EW221" s="8"/>
      <c r="EX221" s="8"/>
      <c r="EY221" s="8"/>
      <c r="EZ221" s="8"/>
      <c r="FA221" s="8"/>
      <c r="FB221" s="8"/>
      <c r="FC221" s="8"/>
      <c r="FD221" s="8"/>
      <c r="FE221" s="8"/>
      <c r="FF221" s="8"/>
      <c r="FG221" s="33"/>
      <c r="FH221" s="33"/>
      <c r="FI221" s="33"/>
      <c r="FJ221" s="33"/>
      <c r="FK221" s="33"/>
      <c r="FL221" s="33"/>
      <c r="FM221" s="33"/>
      <c r="FN221" s="33"/>
      <c r="FO221" s="33"/>
      <c r="FP221" s="33"/>
      <c r="FQ221" s="8"/>
      <c r="FR221" s="8"/>
      <c r="FS221" s="8"/>
      <c r="FT221" s="8"/>
      <c r="FU221" s="8"/>
      <c r="FV221" s="8"/>
      <c r="FW221" s="8"/>
      <c r="FX221" s="8"/>
      <c r="FY221" s="8"/>
      <c r="FZ221" s="8"/>
      <c r="GA221" s="8"/>
      <c r="GB221" s="8"/>
    </row>
    <row r="222" spans="3:184" ht="12.95" customHeight="1">
      <c r="C222" s="541"/>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c r="AA222" s="542"/>
      <c r="AB222" s="543"/>
      <c r="AC222" s="547"/>
      <c r="AD222" s="548"/>
      <c r="AE222" s="548"/>
      <c r="AF222" s="549"/>
      <c r="AG222" s="552"/>
      <c r="AH222" s="553"/>
      <c r="AI222" s="553"/>
      <c r="AJ222" s="553"/>
      <c r="AK222" s="553"/>
      <c r="AL222" s="557"/>
      <c r="AM222" s="558"/>
      <c r="AN222" s="558"/>
      <c r="AO222" s="558"/>
      <c r="AP222" s="558"/>
      <c r="AQ222" s="558"/>
      <c r="AR222" s="558"/>
      <c r="AS222" s="559"/>
      <c r="AT222" s="563"/>
      <c r="AU222" s="564"/>
      <c r="AV222" s="564"/>
      <c r="AW222" s="564"/>
      <c r="AX222" s="564"/>
      <c r="AY222" s="564"/>
      <c r="AZ222" s="564"/>
      <c r="BA222" s="564"/>
      <c r="BB222" s="565"/>
      <c r="BC222" s="345"/>
      <c r="BD222" s="346"/>
      <c r="BE222" s="346"/>
      <c r="BF222" s="346"/>
      <c r="BG222" s="346"/>
      <c r="BH222" s="346"/>
      <c r="BI222" s="346"/>
      <c r="BJ222" s="347"/>
      <c r="BK222" s="569"/>
      <c r="BL222" s="570"/>
      <c r="BM222" s="570"/>
      <c r="BN222" s="570"/>
      <c r="BO222" s="570"/>
      <c r="BP222" s="570"/>
      <c r="BQ222" s="570"/>
      <c r="BR222" s="570"/>
      <c r="BS222" s="571"/>
      <c r="BT222" s="575"/>
      <c r="BU222" s="576"/>
      <c r="BV222" s="576"/>
      <c r="BW222" s="576"/>
      <c r="BX222" s="576"/>
      <c r="BY222" s="576"/>
      <c r="BZ222" s="576"/>
      <c r="CA222" s="576"/>
      <c r="CB222" s="577"/>
      <c r="CC222" s="368"/>
      <c r="CD222" s="369"/>
      <c r="CE222" s="369"/>
      <c r="CF222" s="369"/>
      <c r="CG222" s="369"/>
      <c r="CH222" s="369"/>
      <c r="CI222" s="369"/>
      <c r="CJ222" s="369"/>
      <c r="CK222" s="369"/>
      <c r="CL222" s="31"/>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8"/>
      <c r="DL222" s="8"/>
      <c r="DM222" s="8"/>
      <c r="DN222" s="8"/>
      <c r="EP222" s="8"/>
      <c r="EQ222" s="8"/>
      <c r="ER222" s="8"/>
      <c r="ES222" s="8"/>
      <c r="ET222" s="8"/>
      <c r="EU222" s="8"/>
      <c r="EV222" s="8"/>
      <c r="EW222" s="8"/>
      <c r="EX222" s="8"/>
      <c r="EY222" s="8"/>
      <c r="EZ222" s="8"/>
      <c r="FA222" s="8"/>
      <c r="FB222" s="8"/>
      <c r="FC222" s="8"/>
      <c r="FD222" s="8"/>
      <c r="FE222" s="8"/>
      <c r="FF222" s="8"/>
      <c r="FG222" s="33"/>
      <c r="FH222" s="33"/>
      <c r="FI222" s="33"/>
      <c r="FJ222" s="33"/>
      <c r="FK222" s="33"/>
      <c r="FL222" s="33"/>
      <c r="FM222" s="33"/>
      <c r="FN222" s="33"/>
      <c r="FO222" s="33"/>
      <c r="FP222" s="33"/>
      <c r="FQ222" s="8"/>
      <c r="FR222" s="8"/>
      <c r="FS222" s="8"/>
      <c r="FT222" s="8"/>
      <c r="FU222" s="8"/>
      <c r="FV222" s="8"/>
      <c r="FW222" s="8"/>
      <c r="FX222" s="8"/>
      <c r="FY222" s="8"/>
      <c r="FZ222" s="8"/>
      <c r="GA222" s="8"/>
      <c r="GB222" s="8"/>
    </row>
    <row r="223" spans="3:184" ht="12.95" customHeight="1">
      <c r="C223" s="578" t="str">
        <f t="shared" ref="C223" si="173">IF($C163="","",C163)</f>
        <v/>
      </c>
      <c r="D223" s="579"/>
      <c r="E223" s="579"/>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80"/>
      <c r="AC223" s="581" t="str">
        <f t="shared" ref="AC223" si="174">IF(AC163="","",AC163)</f>
        <v/>
      </c>
      <c r="AD223" s="582"/>
      <c r="AE223" s="582"/>
      <c r="AF223" s="583"/>
      <c r="AG223" s="584" t="str">
        <f t="shared" ref="AG223" si="175">IF(AG163="","",AG163)</f>
        <v/>
      </c>
      <c r="AH223" s="585"/>
      <c r="AI223" s="585"/>
      <c r="AJ223" s="585"/>
      <c r="AK223" s="585"/>
      <c r="AL223" s="557" t="str">
        <f t="shared" ref="AL223" si="176">IF(AL163="","",AL163)</f>
        <v/>
      </c>
      <c r="AM223" s="558"/>
      <c r="AN223" s="558"/>
      <c r="AO223" s="558"/>
      <c r="AP223" s="558"/>
      <c r="AQ223" s="558"/>
      <c r="AR223" s="558"/>
      <c r="AS223" s="559"/>
      <c r="AT223" s="563" t="str">
        <f t="shared" si="160"/>
        <v/>
      </c>
      <c r="AU223" s="564"/>
      <c r="AV223" s="564"/>
      <c r="AW223" s="564"/>
      <c r="AX223" s="564"/>
      <c r="AY223" s="564"/>
      <c r="AZ223" s="564"/>
      <c r="BA223" s="564"/>
      <c r="BB223" s="565"/>
      <c r="BC223" s="345" t="str">
        <f t="shared" ref="BC223" si="177">IF(BC163="","",BC163)</f>
        <v/>
      </c>
      <c r="BD223" s="346"/>
      <c r="BE223" s="346"/>
      <c r="BF223" s="346"/>
      <c r="BG223" s="346"/>
      <c r="BH223" s="346"/>
      <c r="BI223" s="346"/>
      <c r="BJ223" s="347"/>
      <c r="BK223" s="586" t="str">
        <f t="shared" ref="BK223" si="178">IF(BK163="","",BK163)</f>
        <v/>
      </c>
      <c r="BL223" s="587"/>
      <c r="BM223" s="587"/>
      <c r="BN223" s="587"/>
      <c r="BO223" s="587"/>
      <c r="BP223" s="587"/>
      <c r="BQ223" s="587"/>
      <c r="BR223" s="587"/>
      <c r="BS223" s="588"/>
      <c r="BT223" s="575" t="str">
        <f t="shared" ref="BT223" si="179">IF(BT163="","",BT163)</f>
        <v/>
      </c>
      <c r="BU223" s="576"/>
      <c r="BV223" s="576"/>
      <c r="BW223" s="576"/>
      <c r="BX223" s="576"/>
      <c r="BY223" s="576"/>
      <c r="BZ223" s="576"/>
      <c r="CA223" s="576"/>
      <c r="CB223" s="577"/>
      <c r="CC223" s="366" t="str">
        <f t="shared" ref="CC223" si="180">IF(CC163="","",CC163)</f>
        <v/>
      </c>
      <c r="CD223" s="367"/>
      <c r="CE223" s="367"/>
      <c r="CF223" s="367"/>
      <c r="CG223" s="367"/>
      <c r="CH223" s="367"/>
      <c r="CI223" s="367"/>
      <c r="CJ223" s="367"/>
      <c r="CK223" s="367"/>
      <c r="CL223" s="31"/>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8"/>
      <c r="DL223" s="8"/>
      <c r="DM223" s="8"/>
      <c r="DN223" s="8"/>
      <c r="EP223" s="8"/>
      <c r="EQ223" s="8"/>
      <c r="ER223" s="8"/>
      <c r="ES223" s="8"/>
      <c r="ET223" s="8"/>
      <c r="EU223" s="8"/>
      <c r="EV223" s="8"/>
      <c r="EW223" s="8"/>
      <c r="EX223" s="8"/>
      <c r="EY223" s="8"/>
      <c r="EZ223" s="8"/>
      <c r="FA223" s="8"/>
      <c r="FB223" s="8"/>
      <c r="FC223" s="8"/>
      <c r="FD223" s="8"/>
      <c r="FE223" s="8"/>
      <c r="FF223" s="8"/>
      <c r="FG223" s="33"/>
      <c r="FH223" s="33"/>
      <c r="FI223" s="33"/>
      <c r="FJ223" s="33"/>
      <c r="FK223" s="33"/>
      <c r="FL223" s="33"/>
      <c r="FM223" s="33"/>
      <c r="FN223" s="33"/>
      <c r="FO223" s="33"/>
      <c r="FP223" s="33"/>
      <c r="FQ223" s="8"/>
      <c r="FR223" s="8"/>
      <c r="FS223" s="8"/>
      <c r="FT223" s="8"/>
      <c r="FU223" s="8"/>
      <c r="FV223" s="8"/>
      <c r="FW223" s="8"/>
      <c r="FX223" s="8"/>
      <c r="FY223" s="8"/>
      <c r="FZ223" s="8"/>
      <c r="GA223" s="8"/>
      <c r="GB223" s="8"/>
    </row>
    <row r="224" spans="3:184" ht="12.95" customHeight="1">
      <c r="C224" s="541"/>
      <c r="D224" s="542"/>
      <c r="E224" s="542"/>
      <c r="F224" s="542"/>
      <c r="G224" s="542"/>
      <c r="H224" s="542"/>
      <c r="I224" s="542"/>
      <c r="J224" s="542"/>
      <c r="K224" s="542"/>
      <c r="L224" s="542"/>
      <c r="M224" s="542"/>
      <c r="N224" s="542"/>
      <c r="O224" s="542"/>
      <c r="P224" s="542"/>
      <c r="Q224" s="542"/>
      <c r="R224" s="542"/>
      <c r="S224" s="542"/>
      <c r="T224" s="542"/>
      <c r="U224" s="542"/>
      <c r="V224" s="542"/>
      <c r="W224" s="542"/>
      <c r="X224" s="542"/>
      <c r="Y224" s="542"/>
      <c r="Z224" s="542"/>
      <c r="AA224" s="542"/>
      <c r="AB224" s="543"/>
      <c r="AC224" s="547"/>
      <c r="AD224" s="548"/>
      <c r="AE224" s="548"/>
      <c r="AF224" s="549"/>
      <c r="AG224" s="552"/>
      <c r="AH224" s="553"/>
      <c r="AI224" s="553"/>
      <c r="AJ224" s="553"/>
      <c r="AK224" s="553"/>
      <c r="AL224" s="557"/>
      <c r="AM224" s="558"/>
      <c r="AN224" s="558"/>
      <c r="AO224" s="558"/>
      <c r="AP224" s="558"/>
      <c r="AQ224" s="558"/>
      <c r="AR224" s="558"/>
      <c r="AS224" s="559"/>
      <c r="AT224" s="563"/>
      <c r="AU224" s="564"/>
      <c r="AV224" s="564"/>
      <c r="AW224" s="564"/>
      <c r="AX224" s="564"/>
      <c r="AY224" s="564"/>
      <c r="AZ224" s="564"/>
      <c r="BA224" s="564"/>
      <c r="BB224" s="565"/>
      <c r="BC224" s="345"/>
      <c r="BD224" s="346"/>
      <c r="BE224" s="346"/>
      <c r="BF224" s="346"/>
      <c r="BG224" s="346"/>
      <c r="BH224" s="346"/>
      <c r="BI224" s="346"/>
      <c r="BJ224" s="347"/>
      <c r="BK224" s="569"/>
      <c r="BL224" s="570"/>
      <c r="BM224" s="570"/>
      <c r="BN224" s="570"/>
      <c r="BO224" s="570"/>
      <c r="BP224" s="570"/>
      <c r="BQ224" s="570"/>
      <c r="BR224" s="570"/>
      <c r="BS224" s="571"/>
      <c r="BT224" s="575"/>
      <c r="BU224" s="576"/>
      <c r="BV224" s="576"/>
      <c r="BW224" s="576"/>
      <c r="BX224" s="576"/>
      <c r="BY224" s="576"/>
      <c r="BZ224" s="576"/>
      <c r="CA224" s="576"/>
      <c r="CB224" s="577"/>
      <c r="CC224" s="368"/>
      <c r="CD224" s="369"/>
      <c r="CE224" s="369"/>
      <c r="CF224" s="369"/>
      <c r="CG224" s="369"/>
      <c r="CH224" s="369"/>
      <c r="CI224" s="369"/>
      <c r="CJ224" s="369"/>
      <c r="CK224" s="369"/>
      <c r="CL224" s="31"/>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8"/>
      <c r="DL224" s="8"/>
      <c r="DM224" s="8"/>
      <c r="DN224" s="8"/>
      <c r="EP224" s="8"/>
      <c r="EQ224" s="8"/>
      <c r="ER224" s="8"/>
      <c r="ES224" s="8"/>
      <c r="ET224" s="8"/>
      <c r="EU224" s="8"/>
      <c r="EV224" s="8"/>
      <c r="EW224" s="8"/>
      <c r="EX224" s="8"/>
      <c r="EY224" s="8"/>
      <c r="EZ224" s="8"/>
      <c r="FA224" s="8"/>
      <c r="FB224" s="8"/>
      <c r="FC224" s="8"/>
      <c r="FD224" s="8"/>
      <c r="FE224" s="8"/>
      <c r="FF224" s="8"/>
      <c r="FG224" s="33"/>
      <c r="FH224" s="33"/>
      <c r="FI224" s="33"/>
      <c r="FJ224" s="33"/>
      <c r="FK224" s="33"/>
      <c r="FL224" s="33"/>
      <c r="FM224" s="33"/>
      <c r="FN224" s="33"/>
      <c r="FO224" s="33"/>
      <c r="FP224" s="33"/>
      <c r="FQ224" s="8"/>
      <c r="FR224" s="8"/>
      <c r="FS224" s="8"/>
      <c r="FT224" s="8"/>
      <c r="FU224" s="8"/>
      <c r="FV224" s="8"/>
      <c r="FW224" s="8"/>
      <c r="FX224" s="8"/>
      <c r="FY224" s="8"/>
      <c r="FZ224" s="8"/>
      <c r="GA224" s="8"/>
      <c r="GB224" s="8"/>
    </row>
    <row r="225" spans="3:184" ht="12.95" customHeight="1">
      <c r="C225" s="578" t="str">
        <f t="shared" ref="C225" si="181">IF($C165="","",C165)</f>
        <v/>
      </c>
      <c r="D225" s="579"/>
      <c r="E225" s="579"/>
      <c r="F225" s="579"/>
      <c r="G225" s="579"/>
      <c r="H225" s="579"/>
      <c r="I225" s="579"/>
      <c r="J225" s="579"/>
      <c r="K225" s="579"/>
      <c r="L225" s="579"/>
      <c r="M225" s="579"/>
      <c r="N225" s="579"/>
      <c r="O225" s="579"/>
      <c r="P225" s="579"/>
      <c r="Q225" s="579"/>
      <c r="R225" s="579"/>
      <c r="S225" s="579"/>
      <c r="T225" s="579"/>
      <c r="U225" s="579"/>
      <c r="V225" s="579"/>
      <c r="W225" s="579"/>
      <c r="X225" s="579"/>
      <c r="Y225" s="579"/>
      <c r="Z225" s="579"/>
      <c r="AA225" s="579"/>
      <c r="AB225" s="580"/>
      <c r="AC225" s="581" t="str">
        <f t="shared" ref="AC225" si="182">IF(AC165="","",AC165)</f>
        <v/>
      </c>
      <c r="AD225" s="582"/>
      <c r="AE225" s="582"/>
      <c r="AF225" s="583"/>
      <c r="AG225" s="584" t="str">
        <f t="shared" ref="AG225" si="183">IF(AG165="","",AG165)</f>
        <v/>
      </c>
      <c r="AH225" s="585"/>
      <c r="AI225" s="585"/>
      <c r="AJ225" s="585"/>
      <c r="AK225" s="595"/>
      <c r="AL225" s="557" t="str">
        <f t="shared" ref="AL225" si="184">IF(AL165="","",AL165)</f>
        <v/>
      </c>
      <c r="AM225" s="558"/>
      <c r="AN225" s="558"/>
      <c r="AO225" s="558"/>
      <c r="AP225" s="558"/>
      <c r="AQ225" s="558"/>
      <c r="AR225" s="558"/>
      <c r="AS225" s="559"/>
      <c r="AT225" s="563" t="str">
        <f t="shared" si="160"/>
        <v/>
      </c>
      <c r="AU225" s="564"/>
      <c r="AV225" s="564"/>
      <c r="AW225" s="564"/>
      <c r="AX225" s="564"/>
      <c r="AY225" s="564"/>
      <c r="AZ225" s="564"/>
      <c r="BA225" s="564"/>
      <c r="BB225" s="565"/>
      <c r="BC225" s="345" t="str">
        <f t="shared" ref="BC225" si="185">IF(BC165="","",BC165)</f>
        <v/>
      </c>
      <c r="BD225" s="346"/>
      <c r="BE225" s="346"/>
      <c r="BF225" s="346"/>
      <c r="BG225" s="346"/>
      <c r="BH225" s="346"/>
      <c r="BI225" s="346"/>
      <c r="BJ225" s="347"/>
      <c r="BK225" s="586" t="str">
        <f t="shared" ref="BK225" si="186">IF(BK165="","",BK165)</f>
        <v/>
      </c>
      <c r="BL225" s="587"/>
      <c r="BM225" s="587"/>
      <c r="BN225" s="587"/>
      <c r="BO225" s="587"/>
      <c r="BP225" s="587"/>
      <c r="BQ225" s="587"/>
      <c r="BR225" s="587"/>
      <c r="BS225" s="588"/>
      <c r="BT225" s="575" t="str">
        <f t="shared" ref="BT225" si="187">IF(BT165="","",BT165)</f>
        <v/>
      </c>
      <c r="BU225" s="576"/>
      <c r="BV225" s="576"/>
      <c r="BW225" s="576"/>
      <c r="BX225" s="576"/>
      <c r="BY225" s="576"/>
      <c r="BZ225" s="576"/>
      <c r="CA225" s="576"/>
      <c r="CB225" s="577"/>
      <c r="CC225" s="366" t="str">
        <f t="shared" ref="CC225" si="188">IF(CC165="","",CC165)</f>
        <v/>
      </c>
      <c r="CD225" s="367"/>
      <c r="CE225" s="367"/>
      <c r="CF225" s="367"/>
      <c r="CG225" s="367"/>
      <c r="CH225" s="367"/>
      <c r="CI225" s="367"/>
      <c r="CJ225" s="367"/>
      <c r="CK225" s="367"/>
      <c r="CL225" s="31"/>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8"/>
      <c r="DL225" s="8"/>
      <c r="DM225" s="8"/>
      <c r="DN225" s="8"/>
      <c r="EP225" s="8"/>
      <c r="EQ225" s="8"/>
      <c r="ER225" s="8"/>
      <c r="ES225" s="8"/>
      <c r="ET225" s="8"/>
      <c r="EU225" s="8"/>
      <c r="EV225" s="8"/>
      <c r="EW225" s="8"/>
      <c r="EX225" s="8"/>
      <c r="EY225" s="8"/>
      <c r="EZ225" s="8"/>
      <c r="FA225" s="8"/>
      <c r="FB225" s="8"/>
      <c r="FC225" s="8"/>
      <c r="FD225" s="8"/>
      <c r="FE225" s="8"/>
      <c r="FF225" s="8"/>
      <c r="FG225" s="33"/>
      <c r="FH225" s="33"/>
      <c r="FI225" s="33"/>
      <c r="FJ225" s="33"/>
      <c r="FK225" s="33"/>
      <c r="FL225" s="33"/>
      <c r="FM225" s="33"/>
      <c r="FN225" s="33"/>
      <c r="FO225" s="33"/>
      <c r="FP225" s="33"/>
      <c r="FQ225" s="8"/>
      <c r="FR225" s="8"/>
      <c r="FS225" s="8"/>
      <c r="FT225" s="8"/>
      <c r="FU225" s="8"/>
      <c r="FV225" s="8"/>
      <c r="FW225" s="8"/>
      <c r="FX225" s="8"/>
      <c r="FY225" s="8"/>
      <c r="FZ225" s="8"/>
      <c r="GA225" s="8"/>
      <c r="GB225" s="8"/>
    </row>
    <row r="226" spans="3:184" ht="12.95" customHeight="1" thickBot="1">
      <c r="C226" s="589"/>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1"/>
      <c r="AC226" s="592"/>
      <c r="AD226" s="593"/>
      <c r="AE226" s="593"/>
      <c r="AF226" s="594"/>
      <c r="AG226" s="596"/>
      <c r="AH226" s="597"/>
      <c r="AI226" s="597"/>
      <c r="AJ226" s="597"/>
      <c r="AK226" s="598"/>
      <c r="AL226" s="599"/>
      <c r="AM226" s="600"/>
      <c r="AN226" s="600"/>
      <c r="AO226" s="600"/>
      <c r="AP226" s="600"/>
      <c r="AQ226" s="600"/>
      <c r="AR226" s="600"/>
      <c r="AS226" s="601"/>
      <c r="AT226" s="602"/>
      <c r="AU226" s="603"/>
      <c r="AV226" s="603"/>
      <c r="AW226" s="603"/>
      <c r="AX226" s="603"/>
      <c r="AY226" s="603"/>
      <c r="AZ226" s="603"/>
      <c r="BA226" s="603"/>
      <c r="BB226" s="604"/>
      <c r="BC226" s="345"/>
      <c r="BD226" s="346"/>
      <c r="BE226" s="346"/>
      <c r="BF226" s="346"/>
      <c r="BG226" s="346"/>
      <c r="BH226" s="346"/>
      <c r="BI226" s="346"/>
      <c r="BJ226" s="347"/>
      <c r="BK226" s="605"/>
      <c r="BL226" s="606"/>
      <c r="BM226" s="606"/>
      <c r="BN226" s="606"/>
      <c r="BO226" s="606"/>
      <c r="BP226" s="606"/>
      <c r="BQ226" s="606"/>
      <c r="BR226" s="606"/>
      <c r="BS226" s="607"/>
      <c r="BT226" s="608"/>
      <c r="BU226" s="609"/>
      <c r="BV226" s="609"/>
      <c r="BW226" s="609"/>
      <c r="BX226" s="609"/>
      <c r="BY226" s="609"/>
      <c r="BZ226" s="609"/>
      <c r="CA226" s="609"/>
      <c r="CB226" s="610"/>
      <c r="CC226" s="368"/>
      <c r="CD226" s="369"/>
      <c r="CE226" s="369"/>
      <c r="CF226" s="369"/>
      <c r="CG226" s="369"/>
      <c r="CH226" s="369"/>
      <c r="CI226" s="369"/>
      <c r="CJ226" s="369"/>
      <c r="CK226" s="369"/>
      <c r="CL226" s="31"/>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8"/>
      <c r="DL226" s="8"/>
      <c r="DM226" s="8"/>
      <c r="DN226" s="8"/>
      <c r="EP226" s="8"/>
      <c r="EQ226" s="8"/>
      <c r="ER226" s="8"/>
      <c r="ES226" s="8"/>
      <c r="ET226" s="8"/>
      <c r="EU226" s="8"/>
      <c r="EV226" s="8"/>
      <c r="EW226" s="8"/>
      <c r="EX226" s="8"/>
      <c r="EY226" s="8"/>
      <c r="EZ226" s="8"/>
      <c r="FA226" s="8"/>
      <c r="FB226" s="8"/>
      <c r="FC226" s="8"/>
      <c r="FD226" s="8"/>
      <c r="FE226" s="8"/>
      <c r="FF226" s="8"/>
      <c r="FG226" s="33"/>
      <c r="FH226" s="33"/>
      <c r="FI226" s="33"/>
      <c r="FJ226" s="33"/>
      <c r="FK226" s="33"/>
      <c r="FL226" s="33"/>
      <c r="FM226" s="33"/>
      <c r="FN226" s="33"/>
      <c r="FO226" s="33"/>
      <c r="FP226" s="33"/>
      <c r="FQ226" s="8"/>
      <c r="FR226" s="8"/>
      <c r="FS226" s="8"/>
      <c r="FT226" s="8"/>
      <c r="FU226" s="8"/>
      <c r="FV226" s="8"/>
      <c r="FW226" s="8"/>
      <c r="FX226" s="8"/>
      <c r="FY226" s="8"/>
      <c r="FZ226" s="8"/>
      <c r="GA226" s="8"/>
      <c r="GB226" s="8"/>
    </row>
    <row r="227" spans="3:184" ht="12.95" customHeight="1" thickBot="1">
      <c r="AL227" s="214" t="str">
        <f>+$AL$47</f>
        <v>税抜小計</v>
      </c>
      <c r="AM227" s="215"/>
      <c r="AN227" s="215"/>
      <c r="AO227" s="215"/>
      <c r="AP227" s="215"/>
      <c r="AQ227" s="215"/>
      <c r="AR227" s="215"/>
      <c r="AS227" s="356"/>
      <c r="AT227" s="400" t="str">
        <f t="shared" si="160"/>
        <v/>
      </c>
      <c r="AU227" s="235"/>
      <c r="AV227" s="235"/>
      <c r="AW227" s="235"/>
      <c r="AX227" s="235"/>
      <c r="AY227" s="235"/>
      <c r="AZ227" s="235"/>
      <c r="BA227" s="235"/>
      <c r="BB227" s="236"/>
      <c r="BC227" s="402" t="str">
        <f>+$BC$47</f>
        <v>税抜小計</v>
      </c>
      <c r="BD227" s="403"/>
      <c r="BE227" s="403"/>
      <c r="BF227" s="403"/>
      <c r="BG227" s="403"/>
      <c r="BH227" s="403"/>
      <c r="BI227" s="403"/>
      <c r="BJ227" s="404"/>
      <c r="BK227" s="566" t="str">
        <f t="shared" ref="BK227" si="189">IF(BK167="","",BK167)</f>
        <v/>
      </c>
      <c r="BL227" s="567"/>
      <c r="BM227" s="567"/>
      <c r="BN227" s="567"/>
      <c r="BO227" s="567"/>
      <c r="BP227" s="567"/>
      <c r="BQ227" s="567"/>
      <c r="BR227" s="567"/>
      <c r="BS227" s="568"/>
      <c r="BT227" s="405">
        <f t="shared" ref="BT227" si="190">IF(BT167="","",BT167)</f>
        <v>0</v>
      </c>
      <c r="BU227" s="406"/>
      <c r="BV227" s="406"/>
      <c r="BW227" s="406"/>
      <c r="BX227" s="406"/>
      <c r="BY227" s="406"/>
      <c r="BZ227" s="406"/>
      <c r="CA227" s="406"/>
      <c r="CB227" s="407"/>
      <c r="CC227" s="408">
        <f t="shared" ref="CC227" si="191">IF(CC167="","",CC167)</f>
        <v>0</v>
      </c>
      <c r="CD227" s="409"/>
      <c r="CE227" s="409"/>
      <c r="CF227" s="409"/>
      <c r="CG227" s="409"/>
      <c r="CH227" s="409"/>
      <c r="CI227" s="409"/>
      <c r="CJ227" s="409"/>
      <c r="CK227" s="410"/>
      <c r="CL227" s="34"/>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8"/>
      <c r="DL227" s="8"/>
      <c r="DM227" s="8"/>
      <c r="DN227" s="8"/>
      <c r="EP227" s="8"/>
      <c r="EQ227" s="8"/>
      <c r="ER227" s="8"/>
      <c r="ES227" s="8"/>
      <c r="ET227" s="8"/>
      <c r="EU227" s="8"/>
      <c r="EV227" s="8"/>
      <c r="EW227" s="8"/>
      <c r="EX227" s="8"/>
      <c r="EY227" s="8"/>
      <c r="EZ227" s="8"/>
      <c r="FA227" s="8"/>
      <c r="FB227" s="8"/>
      <c r="FC227" s="8"/>
      <c r="FD227" s="8"/>
      <c r="FE227" s="8"/>
      <c r="FF227" s="8"/>
      <c r="FG227" s="33"/>
      <c r="FH227" s="33"/>
      <c r="FI227" s="33"/>
      <c r="FJ227" s="33"/>
      <c r="FK227" s="33"/>
      <c r="FL227" s="33"/>
      <c r="FM227" s="33"/>
      <c r="FN227" s="33"/>
      <c r="FO227" s="33"/>
      <c r="FP227" s="33"/>
      <c r="FQ227" s="8"/>
      <c r="FR227" s="8"/>
      <c r="FS227" s="8"/>
      <c r="FT227" s="8"/>
      <c r="FU227" s="8"/>
      <c r="FV227" s="8"/>
      <c r="FW227" s="8"/>
      <c r="FX227" s="8"/>
      <c r="FY227" s="8"/>
      <c r="FZ227" s="8"/>
      <c r="GA227" s="8"/>
      <c r="GB227" s="8"/>
    </row>
    <row r="228" spans="3:184" ht="12.95" customHeight="1" thickBot="1">
      <c r="C228" s="245" t="s">
        <v>88</v>
      </c>
      <c r="D228" s="234"/>
      <c r="E228" s="234"/>
      <c r="F228" s="234"/>
      <c r="G228" s="354"/>
      <c r="H228" s="245" t="s">
        <v>89</v>
      </c>
      <c r="I228" s="234"/>
      <c r="J228" s="234"/>
      <c r="K228" s="234"/>
      <c r="L228" s="234"/>
      <c r="M228" s="234"/>
      <c r="N228" s="234"/>
      <c r="O228" s="234"/>
      <c r="P228" s="234"/>
      <c r="Q228" s="234"/>
      <c r="R228" s="234"/>
      <c r="S228" s="234"/>
      <c r="T228" s="234"/>
      <c r="U228" s="245" t="s">
        <v>90</v>
      </c>
      <c r="V228" s="234"/>
      <c r="W228" s="234"/>
      <c r="X228" s="234"/>
      <c r="Y228" s="354"/>
      <c r="Z228" s="245" t="s">
        <v>91</v>
      </c>
      <c r="AA228" s="234"/>
      <c r="AB228" s="234"/>
      <c r="AC228" s="234"/>
      <c r="AD228" s="234"/>
      <c r="AE228" s="234"/>
      <c r="AF228" s="234"/>
      <c r="AG228" s="234"/>
      <c r="AH228" s="234"/>
      <c r="AI228" s="234"/>
      <c r="AJ228" s="354"/>
      <c r="AL228" s="217"/>
      <c r="AM228" s="218"/>
      <c r="AN228" s="218"/>
      <c r="AO228" s="218"/>
      <c r="AP228" s="218"/>
      <c r="AQ228" s="218"/>
      <c r="AR228" s="218"/>
      <c r="AS228" s="357"/>
      <c r="AT228" s="401"/>
      <c r="AU228" s="238"/>
      <c r="AV228" s="238"/>
      <c r="AW228" s="238"/>
      <c r="AX228" s="238"/>
      <c r="AY228" s="238"/>
      <c r="AZ228" s="238"/>
      <c r="BA228" s="238"/>
      <c r="BB228" s="239"/>
      <c r="BC228" s="402"/>
      <c r="BD228" s="403"/>
      <c r="BE228" s="403"/>
      <c r="BF228" s="403"/>
      <c r="BG228" s="403"/>
      <c r="BH228" s="403"/>
      <c r="BI228" s="403"/>
      <c r="BJ228" s="404"/>
      <c r="BK228" s="605"/>
      <c r="BL228" s="606"/>
      <c r="BM228" s="606"/>
      <c r="BN228" s="606"/>
      <c r="BO228" s="606"/>
      <c r="BP228" s="606"/>
      <c r="BQ228" s="606"/>
      <c r="BR228" s="606"/>
      <c r="BS228" s="607"/>
      <c r="BT228" s="405"/>
      <c r="BU228" s="406"/>
      <c r="BV228" s="406"/>
      <c r="BW228" s="406"/>
      <c r="BX228" s="406"/>
      <c r="BY228" s="406"/>
      <c r="BZ228" s="406"/>
      <c r="CA228" s="406"/>
      <c r="CB228" s="407"/>
      <c r="CC228" s="411"/>
      <c r="CD228" s="412"/>
      <c r="CE228" s="412"/>
      <c r="CF228" s="412"/>
      <c r="CG228" s="412"/>
      <c r="CH228" s="412"/>
      <c r="CI228" s="412"/>
      <c r="CJ228" s="412"/>
      <c r="CK228" s="413"/>
      <c r="CL228" s="34"/>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8"/>
      <c r="DL228" s="8"/>
      <c r="DM228" s="8"/>
      <c r="DN228" s="8"/>
      <c r="EP228" s="8"/>
      <c r="EQ228" s="8"/>
      <c r="ER228" s="8"/>
      <c r="ES228" s="8"/>
      <c r="ET228" s="8"/>
      <c r="EU228" s="8"/>
      <c r="EV228" s="8"/>
      <c r="EW228" s="8"/>
      <c r="EX228" s="8"/>
      <c r="EY228" s="8"/>
      <c r="EZ228" s="8"/>
      <c r="FA228" s="8"/>
      <c r="FB228" s="8"/>
      <c r="FC228" s="8"/>
      <c r="FD228" s="8"/>
      <c r="FE228" s="8"/>
      <c r="FF228" s="8"/>
      <c r="FG228" s="33"/>
      <c r="FH228" s="33"/>
      <c r="FI228" s="33"/>
      <c r="FJ228" s="33"/>
      <c r="FK228" s="33"/>
      <c r="FL228" s="33"/>
      <c r="FM228" s="33"/>
      <c r="FN228" s="33"/>
      <c r="FO228" s="33"/>
      <c r="FP228" s="33"/>
      <c r="FQ228" s="8"/>
      <c r="FR228" s="8"/>
      <c r="FS228" s="8"/>
      <c r="FT228" s="8"/>
      <c r="FU228" s="8"/>
      <c r="FV228" s="8"/>
      <c r="FW228" s="8"/>
      <c r="FX228" s="8"/>
      <c r="FY228" s="8"/>
      <c r="FZ228" s="8"/>
      <c r="GA228" s="8"/>
      <c r="GB228" s="8"/>
    </row>
    <row r="229" spans="3:184" ht="12.95" customHeight="1" thickBot="1">
      <c r="C229" s="242"/>
      <c r="D229" s="195"/>
      <c r="E229" s="195"/>
      <c r="F229" s="195"/>
      <c r="G229" s="355"/>
      <c r="H229" s="242"/>
      <c r="I229" s="195"/>
      <c r="J229" s="195"/>
      <c r="K229" s="195"/>
      <c r="L229" s="195"/>
      <c r="M229" s="195"/>
      <c r="N229" s="195"/>
      <c r="O229" s="195"/>
      <c r="P229" s="195"/>
      <c r="Q229" s="195"/>
      <c r="R229" s="195"/>
      <c r="S229" s="195"/>
      <c r="T229" s="195"/>
      <c r="U229" s="242"/>
      <c r="V229" s="195"/>
      <c r="W229" s="195"/>
      <c r="X229" s="195"/>
      <c r="Y229" s="355"/>
      <c r="Z229" s="242"/>
      <c r="AA229" s="195"/>
      <c r="AB229" s="195"/>
      <c r="AC229" s="195"/>
      <c r="AD229" s="195"/>
      <c r="AE229" s="195"/>
      <c r="AF229" s="195"/>
      <c r="AG229" s="195"/>
      <c r="AH229" s="195"/>
      <c r="AI229" s="195"/>
      <c r="AJ229" s="355"/>
      <c r="AK229" s="11"/>
      <c r="AL229" s="245" t="str">
        <f>+$AL$49</f>
        <v>消費税等10%</v>
      </c>
      <c r="AM229" s="234"/>
      <c r="AN229" s="234"/>
      <c r="AO229" s="234"/>
      <c r="AP229" s="234"/>
      <c r="AQ229" s="234"/>
      <c r="AR229" s="234"/>
      <c r="AS229" s="354"/>
      <c r="AT229" s="400" t="str">
        <f t="shared" si="160"/>
        <v/>
      </c>
      <c r="AU229" s="235"/>
      <c r="AV229" s="235"/>
      <c r="AW229" s="235"/>
      <c r="AX229" s="235"/>
      <c r="AY229" s="235"/>
      <c r="AZ229" s="235"/>
      <c r="BA229" s="235"/>
      <c r="BB229" s="236"/>
      <c r="BC229" s="314" t="str">
        <f>+$BC$49</f>
        <v>消費税等10%</v>
      </c>
      <c r="BD229" s="315"/>
      <c r="BE229" s="315"/>
      <c r="BF229" s="315"/>
      <c r="BG229" s="315"/>
      <c r="BH229" s="315"/>
      <c r="BI229" s="315"/>
      <c r="BJ229" s="316"/>
      <c r="BK229" s="566" t="str">
        <f t="shared" ref="BK229" si="192">IF(BK169="","",BK169)</f>
        <v/>
      </c>
      <c r="BL229" s="567"/>
      <c r="BM229" s="567"/>
      <c r="BN229" s="567"/>
      <c r="BO229" s="567"/>
      <c r="BP229" s="567"/>
      <c r="BQ229" s="567"/>
      <c r="BR229" s="567"/>
      <c r="BS229" s="568"/>
      <c r="BT229" s="405" t="str">
        <f t="shared" ref="BT229" si="193">IF(BT169="","",BT169)</f>
        <v/>
      </c>
      <c r="BU229" s="406"/>
      <c r="BV229" s="406"/>
      <c r="BW229" s="406"/>
      <c r="BX229" s="406"/>
      <c r="BY229" s="406"/>
      <c r="BZ229" s="406"/>
      <c r="CA229" s="406"/>
      <c r="CB229" s="407"/>
      <c r="CC229" s="400" t="str">
        <f t="shared" ref="CC229" si="194">IF(CC169="","",CC169)</f>
        <v/>
      </c>
      <c r="CD229" s="235"/>
      <c r="CE229" s="235"/>
      <c r="CF229" s="235"/>
      <c r="CG229" s="235"/>
      <c r="CH229" s="235"/>
      <c r="CI229" s="235"/>
      <c r="CJ229" s="235"/>
      <c r="CK229" s="235"/>
      <c r="CL229" s="34"/>
      <c r="CM229" s="8"/>
      <c r="CN229" s="58"/>
      <c r="CO229" s="42"/>
      <c r="CP229" s="42"/>
      <c r="CQ229" s="42"/>
      <c r="CR229" s="42"/>
      <c r="CS229" s="42"/>
      <c r="CT229" s="42"/>
      <c r="CU229" s="42"/>
      <c r="CV229" s="42"/>
      <c r="CW229" s="42"/>
      <c r="CX229" s="42"/>
      <c r="CY229" s="42"/>
      <c r="CZ229" s="42"/>
      <c r="DA229" s="42"/>
      <c r="DB229" s="8"/>
      <c r="DC229" s="8"/>
      <c r="DD229" s="8"/>
      <c r="DE229" s="8"/>
      <c r="DF229" s="8"/>
      <c r="DG229" s="8"/>
      <c r="DH229" s="8"/>
      <c r="DI229" s="8"/>
      <c r="DJ229" s="8"/>
      <c r="DK229" s="8"/>
      <c r="DL229" s="8"/>
      <c r="DM229" s="8"/>
      <c r="DN229" s="8"/>
      <c r="EP229" s="8"/>
      <c r="EQ229" s="8"/>
      <c r="ER229" s="8"/>
      <c r="ES229" s="8"/>
      <c r="ET229" s="8"/>
      <c r="EU229" s="8"/>
      <c r="EV229" s="8"/>
      <c r="EW229" s="8"/>
      <c r="EX229" s="8"/>
      <c r="EY229" s="8"/>
      <c r="EZ229" s="8"/>
      <c r="FA229" s="8"/>
      <c r="FB229" s="8"/>
      <c r="FC229" s="8"/>
      <c r="FD229" s="8"/>
      <c r="FE229" s="8"/>
      <c r="FF229" s="8"/>
      <c r="FG229" s="33"/>
      <c r="FH229" s="33"/>
      <c r="FI229" s="33"/>
      <c r="FJ229" s="33"/>
      <c r="FK229" s="33"/>
      <c r="FL229" s="33"/>
      <c r="FM229" s="33"/>
      <c r="FN229" s="33"/>
      <c r="FO229" s="33"/>
      <c r="FP229" s="33"/>
      <c r="FQ229" s="8"/>
      <c r="FR229" s="8"/>
      <c r="FS229" s="8"/>
      <c r="FT229" s="8"/>
      <c r="FU229" s="8"/>
      <c r="FV229" s="8"/>
      <c r="FW229" s="8"/>
      <c r="FX229" s="8"/>
      <c r="FY229" s="8"/>
      <c r="FZ229" s="8"/>
      <c r="GA229" s="8"/>
      <c r="GB229" s="8"/>
    </row>
    <row r="230" spans="3:184" ht="12.95" customHeight="1" thickBot="1">
      <c r="C230" s="12"/>
      <c r="D230" s="13"/>
      <c r="E230" s="13"/>
      <c r="F230" s="13"/>
      <c r="G230" s="13"/>
      <c r="H230" s="245"/>
      <c r="I230" s="234"/>
      <c r="J230" s="234"/>
      <c r="K230" s="234"/>
      <c r="L230" s="234"/>
      <c r="M230" s="234"/>
      <c r="N230" s="234"/>
      <c r="O230" s="234"/>
      <c r="P230" s="234"/>
      <c r="Q230" s="234"/>
      <c r="R230" s="234"/>
      <c r="S230" s="234"/>
      <c r="T230" s="234"/>
      <c r="U230" s="12"/>
      <c r="V230" s="13"/>
      <c r="W230" s="13"/>
      <c r="X230" s="13"/>
      <c r="Y230" s="13"/>
      <c r="Z230" s="245"/>
      <c r="AA230" s="234"/>
      <c r="AB230" s="234"/>
      <c r="AC230" s="234"/>
      <c r="AD230" s="234"/>
      <c r="AE230" s="234"/>
      <c r="AF230" s="234"/>
      <c r="AG230" s="234"/>
      <c r="AH230" s="234"/>
      <c r="AI230" s="234"/>
      <c r="AJ230" s="354"/>
      <c r="AK230" s="11"/>
      <c r="AL230" s="242"/>
      <c r="AM230" s="195"/>
      <c r="AN230" s="195"/>
      <c r="AO230" s="195"/>
      <c r="AP230" s="195"/>
      <c r="AQ230" s="195"/>
      <c r="AR230" s="195"/>
      <c r="AS230" s="355"/>
      <c r="AT230" s="401"/>
      <c r="AU230" s="238"/>
      <c r="AV230" s="238"/>
      <c r="AW230" s="238"/>
      <c r="AX230" s="238"/>
      <c r="AY230" s="238"/>
      <c r="AZ230" s="238"/>
      <c r="BA230" s="238"/>
      <c r="BB230" s="239"/>
      <c r="BC230" s="314"/>
      <c r="BD230" s="315"/>
      <c r="BE230" s="315"/>
      <c r="BF230" s="315"/>
      <c r="BG230" s="315"/>
      <c r="BH230" s="315"/>
      <c r="BI230" s="315"/>
      <c r="BJ230" s="316"/>
      <c r="BK230" s="605"/>
      <c r="BL230" s="606"/>
      <c r="BM230" s="606"/>
      <c r="BN230" s="606"/>
      <c r="BO230" s="606"/>
      <c r="BP230" s="606"/>
      <c r="BQ230" s="606"/>
      <c r="BR230" s="606"/>
      <c r="BS230" s="607"/>
      <c r="BT230" s="405"/>
      <c r="BU230" s="406"/>
      <c r="BV230" s="406"/>
      <c r="BW230" s="406"/>
      <c r="BX230" s="406"/>
      <c r="BY230" s="406"/>
      <c r="BZ230" s="406"/>
      <c r="CA230" s="406"/>
      <c r="CB230" s="407"/>
      <c r="CC230" s="401"/>
      <c r="CD230" s="238"/>
      <c r="CE230" s="238"/>
      <c r="CF230" s="238"/>
      <c r="CG230" s="238"/>
      <c r="CH230" s="238"/>
      <c r="CI230" s="238"/>
      <c r="CJ230" s="238"/>
      <c r="CK230" s="238"/>
      <c r="CL230" s="34"/>
      <c r="CM230" s="8"/>
      <c r="CN230" s="42"/>
      <c r="CO230" s="42"/>
      <c r="CP230" s="42"/>
      <c r="CQ230" s="42"/>
      <c r="CR230" s="42"/>
      <c r="CS230" s="42"/>
      <c r="CT230" s="42"/>
      <c r="CU230" s="42"/>
      <c r="CV230" s="42"/>
      <c r="CW230" s="42"/>
      <c r="CX230" s="42"/>
      <c r="CY230" s="42"/>
      <c r="CZ230" s="42"/>
      <c r="DA230" s="42"/>
      <c r="DB230" s="8"/>
      <c r="DC230" s="8"/>
      <c r="DD230" s="8"/>
      <c r="DE230" s="8"/>
      <c r="DF230" s="8"/>
      <c r="DG230" s="8"/>
      <c r="DH230" s="8"/>
      <c r="DI230" s="8"/>
      <c r="DJ230" s="8"/>
      <c r="DK230" s="8"/>
      <c r="DL230" s="8"/>
      <c r="DM230" s="8"/>
      <c r="DN230" s="8"/>
      <c r="EP230" s="8"/>
      <c r="EQ230" s="8"/>
      <c r="ER230" s="8"/>
      <c r="ES230" s="8"/>
      <c r="ET230" s="8"/>
      <c r="EU230" s="8"/>
      <c r="EV230" s="8"/>
      <c r="EW230" s="8"/>
      <c r="EX230" s="8"/>
      <c r="EY230" s="8"/>
      <c r="EZ230" s="8"/>
      <c r="FA230" s="8"/>
      <c r="FB230" s="8"/>
      <c r="FC230" s="8"/>
      <c r="FD230" s="8"/>
      <c r="FE230" s="8"/>
      <c r="FF230" s="8"/>
      <c r="FG230" s="33"/>
      <c r="FH230" s="33"/>
      <c r="FI230" s="33"/>
      <c r="FJ230" s="33"/>
      <c r="FK230" s="33"/>
      <c r="FL230" s="33"/>
      <c r="FM230" s="33"/>
      <c r="FN230" s="33"/>
      <c r="FO230" s="33"/>
      <c r="FP230" s="33"/>
      <c r="FQ230" s="8"/>
      <c r="FR230" s="8"/>
      <c r="FS230" s="8"/>
      <c r="FT230" s="8"/>
      <c r="FU230" s="8"/>
      <c r="FV230" s="8"/>
      <c r="FW230" s="8"/>
      <c r="FX230" s="8"/>
      <c r="FY230" s="8"/>
      <c r="FZ230" s="8"/>
      <c r="GA230" s="8"/>
      <c r="GB230" s="8"/>
    </row>
    <row r="231" spans="3:184" ht="12.95" customHeight="1" thickBot="1">
      <c r="C231" s="16"/>
      <c r="D231" s="11"/>
      <c r="E231" s="11"/>
      <c r="F231" s="11"/>
      <c r="G231" s="11"/>
      <c r="H231" s="241"/>
      <c r="I231" s="176"/>
      <c r="J231" s="176"/>
      <c r="K231" s="176"/>
      <c r="L231" s="176"/>
      <c r="M231" s="176"/>
      <c r="N231" s="176"/>
      <c r="O231" s="176"/>
      <c r="P231" s="176"/>
      <c r="Q231" s="176"/>
      <c r="R231" s="176"/>
      <c r="S231" s="176"/>
      <c r="T231" s="176"/>
      <c r="U231" s="16"/>
      <c r="V231" s="11"/>
      <c r="W231" s="11"/>
      <c r="X231" s="11"/>
      <c r="Y231" s="11"/>
      <c r="Z231" s="241"/>
      <c r="AA231" s="176"/>
      <c r="AB231" s="176"/>
      <c r="AC231" s="176"/>
      <c r="AD231" s="176"/>
      <c r="AE231" s="176"/>
      <c r="AF231" s="176"/>
      <c r="AG231" s="176"/>
      <c r="AH231" s="176"/>
      <c r="AI231" s="176"/>
      <c r="AJ231" s="622"/>
      <c r="AK231" s="11"/>
      <c r="AL231" s="245" t="str">
        <f>+$AL$51</f>
        <v>税込合計</v>
      </c>
      <c r="AM231" s="234"/>
      <c r="AN231" s="234"/>
      <c r="AO231" s="234"/>
      <c r="AP231" s="234"/>
      <c r="AQ231" s="234"/>
      <c r="AR231" s="234"/>
      <c r="AS231" s="354"/>
      <c r="AT231" s="400" t="str">
        <f t="shared" si="160"/>
        <v/>
      </c>
      <c r="AU231" s="235"/>
      <c r="AV231" s="235"/>
      <c r="AW231" s="235"/>
      <c r="AX231" s="235"/>
      <c r="AY231" s="235"/>
      <c r="AZ231" s="235"/>
      <c r="BA231" s="235"/>
      <c r="BB231" s="236"/>
      <c r="BC231" s="314" t="str">
        <f>+$BC$51</f>
        <v>税込合計（Ａ）</v>
      </c>
      <c r="BD231" s="315"/>
      <c r="BE231" s="315"/>
      <c r="BF231" s="315"/>
      <c r="BG231" s="315"/>
      <c r="BH231" s="315"/>
      <c r="BI231" s="315"/>
      <c r="BJ231" s="316"/>
      <c r="BK231" s="566" t="str">
        <f t="shared" ref="BK231" si="195">IF(BK171="","",BK171)</f>
        <v/>
      </c>
      <c r="BL231" s="567"/>
      <c r="BM231" s="567"/>
      <c r="BN231" s="567"/>
      <c r="BO231" s="567"/>
      <c r="BP231" s="567"/>
      <c r="BQ231" s="567"/>
      <c r="BR231" s="567"/>
      <c r="BS231" s="568"/>
      <c r="BT231" s="405" t="str">
        <f t="shared" ref="BT231" si="196">IF(BT171="","",BT171)</f>
        <v/>
      </c>
      <c r="BU231" s="406"/>
      <c r="BV231" s="406"/>
      <c r="BW231" s="406"/>
      <c r="BX231" s="406"/>
      <c r="BY231" s="406"/>
      <c r="BZ231" s="406"/>
      <c r="CA231" s="406"/>
      <c r="CB231" s="407"/>
      <c r="CC231" s="400" t="str">
        <f t="shared" ref="CC231" si="197">IF(CC171="","",CC171)</f>
        <v/>
      </c>
      <c r="CD231" s="235"/>
      <c r="CE231" s="235"/>
      <c r="CF231" s="235"/>
      <c r="CG231" s="235"/>
      <c r="CH231" s="235"/>
      <c r="CI231" s="235"/>
      <c r="CJ231" s="235"/>
      <c r="CK231" s="235"/>
      <c r="CL231" s="34"/>
      <c r="CM231" s="8"/>
      <c r="CN231" s="42"/>
      <c r="CO231" s="42"/>
      <c r="CP231" s="42"/>
      <c r="CQ231" s="42"/>
      <c r="CR231" s="42"/>
      <c r="CS231" s="42"/>
      <c r="CT231" s="42"/>
      <c r="CU231" s="42"/>
      <c r="CV231" s="42"/>
      <c r="CW231" s="42"/>
      <c r="CX231" s="42"/>
      <c r="CY231" s="42"/>
      <c r="CZ231" s="42"/>
      <c r="DA231" s="42"/>
      <c r="DB231" s="8"/>
      <c r="DC231" s="42"/>
      <c r="DD231" s="43"/>
      <c r="DE231" s="43"/>
      <c r="DF231" s="43"/>
      <c r="DG231" s="43"/>
      <c r="DH231" s="43"/>
      <c r="DI231" s="43"/>
      <c r="DJ231" s="43"/>
      <c r="DK231" s="43"/>
      <c r="DL231" s="8"/>
      <c r="DM231" s="8"/>
      <c r="DN231" s="8"/>
      <c r="EP231" s="8"/>
      <c r="EQ231" s="8"/>
      <c r="ER231" s="8"/>
      <c r="ES231" s="8"/>
      <c r="ET231" s="8"/>
      <c r="EU231" s="8"/>
      <c r="EV231" s="8"/>
      <c r="EW231" s="8"/>
      <c r="EX231" s="8"/>
      <c r="EY231" s="8"/>
      <c r="EZ231" s="8"/>
      <c r="FA231" s="8"/>
      <c r="FB231" s="8"/>
      <c r="FC231" s="8"/>
      <c r="FD231" s="8"/>
      <c r="FE231" s="8"/>
      <c r="FF231" s="8"/>
      <c r="FG231" s="33"/>
      <c r="FH231" s="33"/>
      <c r="FI231" s="33"/>
      <c r="FJ231" s="33"/>
      <c r="FK231" s="33"/>
      <c r="FL231" s="33"/>
      <c r="FM231" s="33"/>
      <c r="FN231" s="33"/>
      <c r="FO231" s="33"/>
      <c r="FP231" s="33"/>
      <c r="FQ231" s="8"/>
      <c r="FR231" s="8"/>
      <c r="FS231" s="8"/>
      <c r="FT231" s="8"/>
      <c r="FU231" s="8"/>
      <c r="FV231" s="8"/>
      <c r="FW231" s="8"/>
      <c r="FX231" s="8"/>
      <c r="FY231" s="8"/>
      <c r="FZ231" s="8"/>
      <c r="GA231" s="8"/>
      <c r="GB231" s="8"/>
    </row>
    <row r="232" spans="3:184" ht="12.95" customHeight="1" thickBot="1">
      <c r="C232" s="16"/>
      <c r="D232" s="11"/>
      <c r="E232" s="11"/>
      <c r="F232" s="11"/>
      <c r="G232" s="11"/>
      <c r="H232" s="241"/>
      <c r="I232" s="176"/>
      <c r="J232" s="176"/>
      <c r="K232" s="176"/>
      <c r="L232" s="176"/>
      <c r="M232" s="176"/>
      <c r="N232" s="176"/>
      <c r="O232" s="176"/>
      <c r="P232" s="176"/>
      <c r="Q232" s="176"/>
      <c r="R232" s="176"/>
      <c r="S232" s="176"/>
      <c r="T232" s="176"/>
      <c r="U232" s="16"/>
      <c r="V232" s="11"/>
      <c r="W232" s="11"/>
      <c r="X232" s="11"/>
      <c r="Y232" s="11"/>
      <c r="Z232" s="241"/>
      <c r="AA232" s="176"/>
      <c r="AB232" s="176"/>
      <c r="AC232" s="176"/>
      <c r="AD232" s="176"/>
      <c r="AE232" s="176"/>
      <c r="AF232" s="176"/>
      <c r="AG232" s="176"/>
      <c r="AH232" s="176"/>
      <c r="AI232" s="176"/>
      <c r="AJ232" s="622"/>
      <c r="AK232" s="11"/>
      <c r="AL232" s="242"/>
      <c r="AM232" s="195"/>
      <c r="AN232" s="195"/>
      <c r="AO232" s="195"/>
      <c r="AP232" s="195"/>
      <c r="AQ232" s="195"/>
      <c r="AR232" s="195"/>
      <c r="AS232" s="355"/>
      <c r="AT232" s="401"/>
      <c r="AU232" s="238"/>
      <c r="AV232" s="238"/>
      <c r="AW232" s="238"/>
      <c r="AX232" s="238"/>
      <c r="AY232" s="238"/>
      <c r="AZ232" s="238"/>
      <c r="BA232" s="238"/>
      <c r="BB232" s="239"/>
      <c r="BC232" s="314"/>
      <c r="BD232" s="315"/>
      <c r="BE232" s="315"/>
      <c r="BF232" s="315"/>
      <c r="BG232" s="315"/>
      <c r="BH232" s="315"/>
      <c r="BI232" s="315"/>
      <c r="BJ232" s="316"/>
      <c r="BK232" s="605"/>
      <c r="BL232" s="606"/>
      <c r="BM232" s="606"/>
      <c r="BN232" s="606"/>
      <c r="BO232" s="606"/>
      <c r="BP232" s="606"/>
      <c r="BQ232" s="606"/>
      <c r="BR232" s="606"/>
      <c r="BS232" s="607"/>
      <c r="BT232" s="405"/>
      <c r="BU232" s="406"/>
      <c r="BV232" s="406"/>
      <c r="BW232" s="406"/>
      <c r="BX232" s="406"/>
      <c r="BY232" s="406"/>
      <c r="BZ232" s="406"/>
      <c r="CA232" s="406"/>
      <c r="CB232" s="407"/>
      <c r="CC232" s="401"/>
      <c r="CD232" s="238"/>
      <c r="CE232" s="238"/>
      <c r="CF232" s="238"/>
      <c r="CG232" s="238"/>
      <c r="CH232" s="238"/>
      <c r="CI232" s="238"/>
      <c r="CJ232" s="238"/>
      <c r="CK232" s="238"/>
      <c r="CL232" s="34"/>
      <c r="CM232" s="8"/>
      <c r="CN232" s="42"/>
      <c r="CO232" s="42"/>
      <c r="CP232" s="42"/>
      <c r="CQ232" s="42"/>
      <c r="CR232" s="42"/>
      <c r="CS232" s="42"/>
      <c r="CT232" s="42"/>
      <c r="CU232" s="42"/>
      <c r="CV232" s="42"/>
      <c r="CW232" s="42"/>
      <c r="CX232" s="42"/>
      <c r="CY232" s="42"/>
      <c r="CZ232" s="42"/>
      <c r="DA232" s="42"/>
      <c r="DB232" s="8"/>
      <c r="DC232" s="43"/>
      <c r="DD232" s="43"/>
      <c r="DE232" s="43"/>
      <c r="DF232" s="43"/>
      <c r="DG232" s="43"/>
      <c r="DH232" s="43"/>
      <c r="DI232" s="43"/>
      <c r="DJ232" s="43"/>
      <c r="DK232" s="43"/>
      <c r="DL232" s="8"/>
      <c r="DM232" s="8"/>
      <c r="DN232" s="8"/>
      <c r="EP232" s="8"/>
      <c r="EQ232" s="8"/>
      <c r="ER232" s="8"/>
      <c r="ES232" s="8"/>
      <c r="ET232" s="8"/>
      <c r="EU232" s="8"/>
      <c r="EV232" s="8"/>
      <c r="EW232" s="8"/>
      <c r="EX232" s="8"/>
      <c r="EY232" s="8"/>
      <c r="EZ232" s="8"/>
      <c r="FA232" s="8"/>
      <c r="FB232" s="8"/>
      <c r="FC232" s="8"/>
      <c r="FD232" s="8"/>
      <c r="FE232" s="8"/>
      <c r="FF232" s="8"/>
      <c r="FG232" s="33"/>
      <c r="FH232" s="33"/>
      <c r="FI232" s="33"/>
      <c r="FJ232" s="33"/>
      <c r="FK232" s="33"/>
      <c r="FL232" s="33"/>
      <c r="FM232" s="33"/>
      <c r="FN232" s="33"/>
      <c r="FO232" s="33"/>
      <c r="FP232" s="33"/>
      <c r="FQ232" s="8"/>
      <c r="FR232" s="8"/>
      <c r="FS232" s="8"/>
      <c r="FT232" s="8"/>
      <c r="FU232" s="8"/>
      <c r="FV232" s="8"/>
      <c r="FW232" s="8"/>
      <c r="FX232" s="8"/>
      <c r="FY232" s="8"/>
      <c r="FZ232" s="8"/>
      <c r="GA232" s="8"/>
      <c r="GB232" s="8"/>
    </row>
    <row r="233" spans="3:184" ht="12.95" customHeight="1">
      <c r="C233" s="16"/>
      <c r="D233" s="11"/>
      <c r="E233" s="11"/>
      <c r="F233" s="11"/>
      <c r="G233" s="11"/>
      <c r="H233" s="241"/>
      <c r="I233" s="176"/>
      <c r="J233" s="176"/>
      <c r="K233" s="176"/>
      <c r="L233" s="176"/>
      <c r="M233" s="176"/>
      <c r="N233" s="176"/>
      <c r="O233" s="176"/>
      <c r="P233" s="176"/>
      <c r="Q233" s="176"/>
      <c r="R233" s="176"/>
      <c r="S233" s="176"/>
      <c r="T233" s="176"/>
      <c r="U233" s="16"/>
      <c r="V233" s="11"/>
      <c r="W233" s="11"/>
      <c r="X233" s="11"/>
      <c r="Y233" s="11"/>
      <c r="Z233" s="241"/>
      <c r="AA233" s="176"/>
      <c r="AB233" s="176"/>
      <c r="AC233" s="176"/>
      <c r="AD233" s="176"/>
      <c r="AE233" s="176"/>
      <c r="AF233" s="176"/>
      <c r="AG233" s="176"/>
      <c r="AH233" s="176"/>
      <c r="AI233" s="176"/>
      <c r="AJ233" s="622"/>
      <c r="AK233" s="11"/>
      <c r="AL233" s="11"/>
      <c r="BI233" s="416" t="s">
        <v>72</v>
      </c>
      <c r="BJ233" s="416"/>
      <c r="BK233" s="418" t="s">
        <v>73</v>
      </c>
      <c r="BL233" s="419"/>
      <c r="BM233" s="419"/>
      <c r="BN233" s="419"/>
      <c r="BO233" s="419"/>
      <c r="BP233" s="419"/>
      <c r="BQ233" s="419"/>
      <c r="BR233" s="419"/>
      <c r="BS233" s="419"/>
      <c r="BT233" s="419"/>
      <c r="BU233" s="419"/>
      <c r="BV233" s="419"/>
      <c r="BW233" s="419"/>
      <c r="BX233" s="419"/>
      <c r="BY233" s="419"/>
      <c r="BZ233" s="419"/>
      <c r="CA233" s="419"/>
      <c r="CB233" s="420"/>
      <c r="CC233" s="566" t="str">
        <f>IF($CC$53="","",$CC$53)</f>
        <v/>
      </c>
      <c r="CD233" s="567"/>
      <c r="CE233" s="567"/>
      <c r="CF233" s="567"/>
      <c r="CG233" s="567"/>
      <c r="CH233" s="567"/>
      <c r="CI233" s="567"/>
      <c r="CJ233" s="567"/>
      <c r="CK233" s="567"/>
      <c r="CL233" s="38"/>
      <c r="CM233" s="8"/>
      <c r="CN233" s="8"/>
      <c r="CO233" s="8"/>
      <c r="CP233" s="39"/>
      <c r="CQ233" s="39"/>
      <c r="CR233" s="39"/>
      <c r="CS233" s="39"/>
      <c r="CT233" s="39"/>
      <c r="CU233" s="39"/>
      <c r="CV233" s="39"/>
      <c r="CW233" s="39"/>
      <c r="CX233" s="39"/>
      <c r="CY233" s="39"/>
      <c r="CZ233" s="39"/>
      <c r="DA233" s="8"/>
      <c r="DB233" s="8"/>
      <c r="DC233" s="59"/>
      <c r="DD233" s="60"/>
      <c r="DE233" s="60"/>
      <c r="DF233" s="60"/>
      <c r="DG233" s="60"/>
      <c r="DH233" s="60"/>
      <c r="DI233" s="60"/>
      <c r="DJ233" s="60"/>
      <c r="DK233" s="60"/>
      <c r="DL233" s="8"/>
      <c r="DM233" s="8"/>
      <c r="DN233" s="8"/>
      <c r="EP233" s="8"/>
      <c r="EQ233" s="8"/>
      <c r="ER233" s="8"/>
      <c r="ES233" s="8"/>
      <c r="ET233" s="8"/>
      <c r="EU233" s="8"/>
      <c r="EV233" s="8"/>
      <c r="EW233" s="8"/>
      <c r="EX233" s="8"/>
      <c r="EY233" s="8"/>
      <c r="EZ233" s="8"/>
      <c r="FA233" s="8"/>
      <c r="FB233" s="8"/>
      <c r="FC233" s="8"/>
      <c r="FD233" s="8"/>
      <c r="FE233" s="8"/>
      <c r="FF233" s="8"/>
      <c r="FG233" s="40"/>
      <c r="FH233" s="40"/>
      <c r="FI233" s="40"/>
      <c r="FJ233" s="40"/>
      <c r="FK233" s="40"/>
      <c r="FL233" s="40"/>
      <c r="FM233" s="40"/>
      <c r="FN233" s="40"/>
      <c r="FO233" s="40"/>
      <c r="FP233" s="40"/>
      <c r="FQ233" s="8"/>
      <c r="FR233" s="8"/>
      <c r="FS233" s="8"/>
      <c r="FT233" s="8"/>
      <c r="FU233" s="8"/>
      <c r="FV233" s="8"/>
      <c r="FW233" s="8"/>
      <c r="FX233" s="8"/>
      <c r="FY233" s="8"/>
      <c r="FZ233" s="8"/>
      <c r="GA233" s="8"/>
      <c r="GB233" s="8"/>
    </row>
    <row r="234" spans="3:184" ht="12.95" customHeight="1" thickBot="1">
      <c r="C234" s="25"/>
      <c r="D234" s="26"/>
      <c r="E234" s="26"/>
      <c r="F234" s="26"/>
      <c r="G234" s="26"/>
      <c r="H234" s="242"/>
      <c r="I234" s="195"/>
      <c r="J234" s="195"/>
      <c r="K234" s="195"/>
      <c r="L234" s="195"/>
      <c r="M234" s="195"/>
      <c r="N234" s="195"/>
      <c r="O234" s="195"/>
      <c r="P234" s="195"/>
      <c r="Q234" s="195"/>
      <c r="R234" s="195"/>
      <c r="S234" s="195"/>
      <c r="T234" s="195"/>
      <c r="U234" s="25"/>
      <c r="V234" s="26"/>
      <c r="W234" s="26"/>
      <c r="X234" s="26"/>
      <c r="Y234" s="26"/>
      <c r="Z234" s="242"/>
      <c r="AA234" s="195"/>
      <c r="AB234" s="195"/>
      <c r="AC234" s="195"/>
      <c r="AD234" s="195"/>
      <c r="AE234" s="195"/>
      <c r="AF234" s="195"/>
      <c r="AG234" s="195"/>
      <c r="AH234" s="195"/>
      <c r="AI234" s="195"/>
      <c r="AJ234" s="355"/>
      <c r="AK234" s="11"/>
      <c r="AL234" s="65"/>
      <c r="AM234" s="65"/>
      <c r="AN234" s="65"/>
      <c r="AO234" s="65"/>
      <c r="AP234" s="65"/>
      <c r="AQ234" s="65"/>
      <c r="AR234" s="65"/>
      <c r="AS234" s="65"/>
      <c r="AT234" s="65"/>
      <c r="AU234" s="65"/>
      <c r="AV234" s="65"/>
      <c r="AW234" s="65"/>
      <c r="AX234" s="65"/>
      <c r="AY234" s="65"/>
      <c r="AZ234" s="626" t="str">
        <f>IF(AL54="","",AL54)</f>
        <v/>
      </c>
      <c r="BA234" s="626"/>
      <c r="BB234" s="626"/>
      <c r="BC234" s="626"/>
      <c r="BD234" s="626"/>
      <c r="BE234" s="626"/>
      <c r="BF234" s="626"/>
      <c r="BG234" s="626"/>
      <c r="BH234" s="626"/>
      <c r="BI234" s="416"/>
      <c r="BJ234" s="416"/>
      <c r="BK234" s="421"/>
      <c r="BL234" s="422"/>
      <c r="BM234" s="422"/>
      <c r="BN234" s="422"/>
      <c r="BO234" s="422"/>
      <c r="BP234" s="422"/>
      <c r="BQ234" s="422"/>
      <c r="BR234" s="422"/>
      <c r="BS234" s="422"/>
      <c r="BT234" s="422"/>
      <c r="BU234" s="422"/>
      <c r="BV234" s="422"/>
      <c r="BW234" s="422"/>
      <c r="BX234" s="422"/>
      <c r="BY234" s="422"/>
      <c r="BZ234" s="422"/>
      <c r="CA234" s="422"/>
      <c r="CB234" s="423"/>
      <c r="CC234" s="611"/>
      <c r="CD234" s="612"/>
      <c r="CE234" s="612"/>
      <c r="CF234" s="612"/>
      <c r="CG234" s="612"/>
      <c r="CH234" s="612"/>
      <c r="CI234" s="612"/>
      <c r="CJ234" s="612"/>
      <c r="CK234" s="612"/>
      <c r="CL234" s="38"/>
      <c r="CM234" s="8"/>
      <c r="CN234" s="8"/>
      <c r="CO234" s="8"/>
      <c r="CP234" s="39"/>
      <c r="CQ234" s="39"/>
      <c r="CR234" s="39"/>
      <c r="CS234" s="39"/>
      <c r="CT234" s="39"/>
      <c r="CU234" s="39"/>
      <c r="CV234" s="39"/>
      <c r="CW234" s="39"/>
      <c r="CX234" s="39"/>
      <c r="CY234" s="39"/>
      <c r="CZ234" s="39"/>
      <c r="DA234" s="8"/>
      <c r="DB234" s="8"/>
      <c r="DC234" s="60"/>
      <c r="DD234" s="60"/>
      <c r="DE234" s="60"/>
      <c r="DF234" s="60"/>
      <c r="DG234" s="60"/>
      <c r="DH234" s="60"/>
      <c r="DI234" s="60"/>
      <c r="DJ234" s="60"/>
      <c r="DK234" s="60"/>
      <c r="DL234" s="8"/>
      <c r="DM234" s="8"/>
      <c r="DN234" s="8"/>
      <c r="EP234" s="8"/>
      <c r="EQ234" s="8"/>
      <c r="ER234" s="8"/>
      <c r="ES234" s="8"/>
      <c r="ET234" s="8"/>
      <c r="EU234" s="8"/>
      <c r="EV234" s="8"/>
      <c r="EW234" s="8"/>
      <c r="EX234" s="8"/>
      <c r="EY234" s="8"/>
      <c r="EZ234" s="8"/>
      <c r="FA234" s="8"/>
      <c r="FB234" s="8"/>
      <c r="FC234" s="8"/>
      <c r="FD234" s="8"/>
      <c r="FE234" s="8"/>
      <c r="FF234" s="8"/>
      <c r="FG234" s="40"/>
      <c r="FH234" s="40"/>
      <c r="FI234" s="40"/>
      <c r="FJ234" s="40"/>
      <c r="FK234" s="40"/>
      <c r="FL234" s="40"/>
      <c r="FM234" s="40"/>
      <c r="FN234" s="40"/>
      <c r="FO234" s="40"/>
      <c r="FP234" s="40"/>
      <c r="FQ234" s="8"/>
      <c r="FR234" s="8"/>
      <c r="FS234" s="8"/>
      <c r="FT234" s="8"/>
      <c r="FU234" s="8"/>
      <c r="FV234" s="8"/>
      <c r="FW234" s="8"/>
      <c r="FX234" s="8"/>
      <c r="FY234" s="8"/>
      <c r="FZ234" s="8"/>
      <c r="GA234" s="8"/>
      <c r="GB234" s="8"/>
    </row>
    <row r="235" spans="3:184" ht="12.95" customHeight="1" thickBot="1">
      <c r="C235" s="11"/>
      <c r="D235" s="11"/>
      <c r="E235" s="11"/>
      <c r="F235" s="11"/>
      <c r="G235" s="15"/>
      <c r="H235" s="15"/>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65"/>
      <c r="AM235" s="65"/>
      <c r="AN235" s="65"/>
      <c r="AO235" s="65"/>
      <c r="AP235" s="65"/>
      <c r="AQ235" s="65"/>
      <c r="AR235" s="65"/>
      <c r="AS235" s="65"/>
      <c r="AT235" s="65"/>
      <c r="AU235" s="65"/>
      <c r="AV235" s="65"/>
      <c r="AW235" s="65"/>
      <c r="AX235" s="65"/>
      <c r="AY235" s="65"/>
      <c r="AZ235" s="626"/>
      <c r="BA235" s="626"/>
      <c r="BB235" s="626"/>
      <c r="BC235" s="626"/>
      <c r="BD235" s="626"/>
      <c r="BE235" s="626"/>
      <c r="BF235" s="626"/>
      <c r="BG235" s="626"/>
      <c r="BH235" s="626"/>
      <c r="BI235" s="417"/>
      <c r="BJ235" s="416"/>
      <c r="BK235" s="424"/>
      <c r="BL235" s="425"/>
      <c r="BM235" s="425"/>
      <c r="BN235" s="425"/>
      <c r="BO235" s="425"/>
      <c r="BP235" s="425"/>
      <c r="BQ235" s="425"/>
      <c r="BR235" s="425"/>
      <c r="BS235" s="425"/>
      <c r="BT235" s="425"/>
      <c r="BU235" s="425"/>
      <c r="BV235" s="425"/>
      <c r="BW235" s="425"/>
      <c r="BX235" s="425"/>
      <c r="BY235" s="425"/>
      <c r="BZ235" s="425"/>
      <c r="CA235" s="425"/>
      <c r="CB235" s="426"/>
      <c r="CC235" s="605"/>
      <c r="CD235" s="606"/>
      <c r="CE235" s="606"/>
      <c r="CF235" s="606"/>
      <c r="CG235" s="606"/>
      <c r="CH235" s="606"/>
      <c r="CI235" s="606"/>
      <c r="CJ235" s="606"/>
      <c r="CK235" s="606"/>
      <c r="CL235" s="38"/>
      <c r="CM235" s="8"/>
      <c r="CN235" s="8"/>
      <c r="CO235" s="8"/>
      <c r="CP235" s="39"/>
      <c r="CQ235" s="39"/>
      <c r="CR235" s="39"/>
      <c r="CS235" s="39"/>
      <c r="CT235" s="39"/>
      <c r="CU235" s="39"/>
      <c r="CV235" s="39"/>
      <c r="CW235" s="39"/>
      <c r="CX235" s="39"/>
      <c r="CY235" s="39"/>
      <c r="CZ235" s="39"/>
      <c r="DA235" s="8"/>
      <c r="DB235" s="8"/>
      <c r="DC235" s="60"/>
      <c r="DD235" s="60"/>
      <c r="DE235" s="60"/>
      <c r="DF235" s="60"/>
      <c r="DG235" s="60"/>
      <c r="DH235" s="60"/>
      <c r="DI235" s="60"/>
      <c r="DJ235" s="60"/>
      <c r="DK235" s="60"/>
      <c r="DL235" s="8"/>
      <c r="DM235" s="8"/>
      <c r="DN235" s="8"/>
      <c r="EP235" s="8"/>
      <c r="EQ235" s="8"/>
      <c r="ER235" s="8"/>
      <c r="ES235" s="8"/>
      <c r="ET235" s="8"/>
      <c r="EU235" s="8"/>
      <c r="EV235" s="8"/>
      <c r="EW235" s="8"/>
      <c r="EX235" s="8"/>
      <c r="EY235" s="8"/>
      <c r="EZ235" s="8"/>
      <c r="FA235" s="8"/>
      <c r="FB235" s="8"/>
      <c r="FC235" s="8"/>
      <c r="FD235" s="8"/>
      <c r="FE235" s="8"/>
      <c r="FF235" s="8"/>
      <c r="FG235" s="40"/>
      <c r="FH235" s="40"/>
      <c r="FI235" s="40"/>
      <c r="FJ235" s="40"/>
      <c r="FK235" s="40"/>
      <c r="FL235" s="40"/>
      <c r="FM235" s="40"/>
      <c r="FN235" s="40"/>
      <c r="FO235" s="40"/>
      <c r="FP235" s="40"/>
      <c r="FQ235" s="8"/>
      <c r="FR235" s="8"/>
      <c r="FS235" s="8"/>
      <c r="FT235" s="8"/>
      <c r="FU235" s="8"/>
      <c r="FV235" s="8"/>
      <c r="FW235" s="8"/>
      <c r="FX235" s="8"/>
      <c r="FY235" s="8"/>
      <c r="FZ235" s="8"/>
      <c r="GA235" s="8"/>
      <c r="GB235" s="8"/>
    </row>
    <row r="236" spans="3:184" ht="12.95" customHeight="1" thickBot="1">
      <c r="C236" s="245" t="s">
        <v>92</v>
      </c>
      <c r="D236" s="234"/>
      <c r="E236" s="234"/>
      <c r="F236" s="234"/>
      <c r="G236" s="234"/>
      <c r="H236" s="234"/>
      <c r="I236" s="234"/>
      <c r="J236" s="354"/>
      <c r="K236" s="66"/>
      <c r="L236" s="67"/>
      <c r="M236" s="67"/>
      <c r="N236" s="67"/>
      <c r="O236" s="234" t="s">
        <v>8</v>
      </c>
      <c r="P236" s="234"/>
      <c r="Q236" s="67"/>
      <c r="R236" s="67"/>
      <c r="S236" s="67"/>
      <c r="T236" s="67"/>
      <c r="U236" s="234" t="s">
        <v>9</v>
      </c>
      <c r="V236" s="354"/>
      <c r="W236" s="310" t="s">
        <v>93</v>
      </c>
      <c r="X236" s="255"/>
      <c r="Y236" s="255"/>
      <c r="Z236" s="255"/>
      <c r="AA236" s="255"/>
      <c r="AB236" s="255"/>
      <c r="AC236" s="623"/>
      <c r="AD236" s="66"/>
      <c r="AE236" s="67"/>
      <c r="AF236" s="67"/>
      <c r="AG236" s="67"/>
      <c r="AH236" s="67"/>
      <c r="AI236" s="67"/>
      <c r="AJ236" s="67"/>
      <c r="AK236" s="67"/>
      <c r="AL236" s="67"/>
      <c r="AM236" s="67"/>
      <c r="AN236" s="67"/>
      <c r="AO236" s="67"/>
      <c r="AP236" s="68"/>
      <c r="AQ236" s="69"/>
      <c r="AR236" s="70"/>
      <c r="AS236" s="70"/>
      <c r="AT236" s="70"/>
      <c r="AU236" s="310" t="s">
        <v>94</v>
      </c>
      <c r="AV236" s="255"/>
      <c r="AW236" s="255"/>
      <c r="AX236" s="255"/>
      <c r="AY236" s="623"/>
      <c r="AZ236" s="626"/>
      <c r="BA236" s="626"/>
      <c r="BB236" s="626"/>
      <c r="BC236" s="626"/>
      <c r="BD236" s="626"/>
      <c r="BE236" s="626"/>
      <c r="BF236" s="626"/>
      <c r="BG236" s="626"/>
      <c r="BH236" s="626"/>
      <c r="BI236" s="417" t="s">
        <v>72</v>
      </c>
      <c r="BJ236" s="416"/>
      <c r="BK236" s="448" t="s">
        <v>79</v>
      </c>
      <c r="BL236" s="449"/>
      <c r="BM236" s="449"/>
      <c r="BN236" s="449"/>
      <c r="BO236" s="449"/>
      <c r="BP236" s="449"/>
      <c r="BQ236" s="449"/>
      <c r="BR236" s="449"/>
      <c r="BS236" s="449"/>
      <c r="BT236" s="449"/>
      <c r="BU236" s="449"/>
      <c r="BV236" s="449"/>
      <c r="BW236" s="449"/>
      <c r="BX236" s="449"/>
      <c r="BY236" s="449"/>
      <c r="BZ236" s="449"/>
      <c r="CA236" s="449"/>
      <c r="CB236" s="450"/>
      <c r="CC236" s="566" t="str">
        <f>IF($CC$56="","",$CC$56)</f>
        <v/>
      </c>
      <c r="CD236" s="567"/>
      <c r="CE236" s="567"/>
      <c r="CF236" s="567"/>
      <c r="CG236" s="567"/>
      <c r="CH236" s="567"/>
      <c r="CI236" s="567"/>
      <c r="CJ236" s="567"/>
      <c r="CK236" s="567"/>
      <c r="CL236" s="34"/>
      <c r="CM236" s="8"/>
      <c r="CN236" s="8"/>
      <c r="CO236" s="61"/>
      <c r="CP236" s="61"/>
      <c r="CQ236" s="61"/>
      <c r="CR236" s="61"/>
      <c r="CS236" s="61"/>
      <c r="CT236" s="61"/>
      <c r="CU236" s="61"/>
      <c r="CV236" s="61"/>
      <c r="CW236" s="61"/>
      <c r="CX236" s="61"/>
      <c r="CY236" s="61"/>
      <c r="CZ236" s="61"/>
      <c r="DA236" s="8"/>
      <c r="DB236" s="8"/>
      <c r="DC236" s="8"/>
      <c r="DD236" s="8"/>
      <c r="DE236" s="8"/>
      <c r="DF236" s="8"/>
      <c r="DG236" s="8"/>
      <c r="DH236" s="8"/>
      <c r="DI236" s="8"/>
      <c r="DJ236" s="8"/>
      <c r="DK236" s="8"/>
      <c r="DL236" s="8"/>
      <c r="DM236" s="8"/>
      <c r="DN236" s="8"/>
      <c r="EP236" s="8"/>
      <c r="EQ236" s="8"/>
      <c r="ER236" s="8"/>
      <c r="ES236" s="8"/>
      <c r="ET236" s="8"/>
      <c r="EU236" s="8"/>
      <c r="EV236" s="8"/>
      <c r="EW236" s="8"/>
      <c r="EX236" s="8"/>
      <c r="EY236" s="8"/>
      <c r="EZ236" s="8"/>
      <c r="FA236" s="8"/>
      <c r="FB236" s="8"/>
      <c r="FC236" s="8"/>
      <c r="FD236" s="8"/>
      <c r="FE236" s="8"/>
      <c r="FF236" s="8"/>
      <c r="FG236" s="40"/>
      <c r="FH236" s="40"/>
      <c r="FI236" s="40"/>
      <c r="FJ236" s="40"/>
      <c r="FK236" s="40"/>
      <c r="FL236" s="40"/>
      <c r="FM236" s="40"/>
      <c r="FN236" s="40"/>
      <c r="FO236" s="40"/>
      <c r="FP236" s="40"/>
      <c r="FQ236" s="8"/>
      <c r="FR236" s="8"/>
      <c r="FS236" s="8"/>
      <c r="FT236" s="8"/>
      <c r="FU236" s="8"/>
      <c r="FV236" s="8"/>
      <c r="FW236" s="8"/>
      <c r="FX236" s="8"/>
      <c r="FY236" s="8"/>
      <c r="FZ236" s="8"/>
      <c r="GA236" s="8"/>
      <c r="GB236" s="8"/>
    </row>
    <row r="237" spans="3:184" ht="12.95" customHeight="1">
      <c r="C237" s="241"/>
      <c r="D237" s="176"/>
      <c r="E237" s="176"/>
      <c r="F237" s="176"/>
      <c r="G237" s="176"/>
      <c r="H237" s="176"/>
      <c r="I237" s="176"/>
      <c r="J237" s="622"/>
      <c r="K237" s="71"/>
      <c r="L237" s="51"/>
      <c r="M237" s="51"/>
      <c r="N237" s="51"/>
      <c r="O237" s="176"/>
      <c r="P237" s="176"/>
      <c r="Q237" s="51"/>
      <c r="R237" s="51"/>
      <c r="S237" s="51"/>
      <c r="T237" s="51"/>
      <c r="U237" s="176"/>
      <c r="V237" s="622"/>
      <c r="W237" s="291"/>
      <c r="X237" s="258"/>
      <c r="Y237" s="258"/>
      <c r="Z237" s="258"/>
      <c r="AA237" s="258"/>
      <c r="AB237" s="258"/>
      <c r="AC237" s="624"/>
      <c r="AD237" s="71"/>
      <c r="AE237" s="51"/>
      <c r="AF237" s="51"/>
      <c r="AG237" s="51"/>
      <c r="AH237" s="51"/>
      <c r="AI237" s="51"/>
      <c r="AJ237" s="51"/>
      <c r="AK237" s="51"/>
      <c r="AL237" s="51"/>
      <c r="AM237" s="51"/>
      <c r="AN237" s="51"/>
      <c r="AO237" s="51"/>
      <c r="AP237" s="72"/>
      <c r="AQ237" s="73"/>
      <c r="AR237" s="69"/>
      <c r="AS237" s="74"/>
      <c r="AT237" s="20"/>
      <c r="AU237" s="291"/>
      <c r="AV237" s="258"/>
      <c r="AW237" s="258"/>
      <c r="AX237" s="258"/>
      <c r="AY237" s="624"/>
      <c r="AZ237" s="626"/>
      <c r="BA237" s="626"/>
      <c r="BB237" s="626"/>
      <c r="BC237" s="626"/>
      <c r="BD237" s="626"/>
      <c r="BE237" s="626"/>
      <c r="BF237" s="626"/>
      <c r="BG237" s="626"/>
      <c r="BH237" s="626"/>
      <c r="BI237" s="417"/>
      <c r="BJ237" s="416"/>
      <c r="BK237" s="451"/>
      <c r="BL237" s="452"/>
      <c r="BM237" s="452"/>
      <c r="BN237" s="452"/>
      <c r="BO237" s="452"/>
      <c r="BP237" s="452"/>
      <c r="BQ237" s="452"/>
      <c r="BR237" s="452"/>
      <c r="BS237" s="452"/>
      <c r="BT237" s="452"/>
      <c r="BU237" s="452"/>
      <c r="BV237" s="452"/>
      <c r="BW237" s="452"/>
      <c r="BX237" s="452"/>
      <c r="BY237" s="452"/>
      <c r="BZ237" s="452"/>
      <c r="CA237" s="452"/>
      <c r="CB237" s="453"/>
      <c r="CC237" s="611"/>
      <c r="CD237" s="612"/>
      <c r="CE237" s="612"/>
      <c r="CF237" s="612"/>
      <c r="CG237" s="612"/>
      <c r="CH237" s="612"/>
      <c r="CI237" s="612"/>
      <c r="CJ237" s="612"/>
      <c r="CK237" s="612"/>
      <c r="CL237" s="34"/>
      <c r="CM237" s="8"/>
      <c r="CN237" s="8"/>
      <c r="CO237" s="61"/>
      <c r="CP237" s="61"/>
      <c r="CQ237" s="61"/>
      <c r="CR237" s="61"/>
      <c r="CS237" s="61"/>
      <c r="CT237" s="61"/>
      <c r="CU237" s="61"/>
      <c r="CV237" s="61"/>
      <c r="CW237" s="61"/>
      <c r="CX237" s="61"/>
      <c r="CY237" s="61"/>
      <c r="CZ237" s="61"/>
      <c r="DA237" s="8"/>
      <c r="DB237" s="8"/>
      <c r="DC237" s="42"/>
      <c r="DD237" s="43"/>
      <c r="DE237" s="43"/>
      <c r="DF237" s="43"/>
      <c r="DG237" s="43"/>
      <c r="DH237" s="43"/>
      <c r="DI237" s="43"/>
      <c r="DJ237" s="43"/>
      <c r="DK237" s="43"/>
      <c r="DL237" s="8"/>
      <c r="DM237" s="8"/>
      <c r="DN237" s="8"/>
      <c r="EP237" s="8"/>
      <c r="EQ237" s="8"/>
      <c r="ER237" s="8"/>
      <c r="ES237" s="8"/>
      <c r="ET237" s="8"/>
      <c r="EU237" s="8"/>
      <c r="EV237" s="8"/>
      <c r="EW237" s="8"/>
      <c r="EX237" s="8"/>
      <c r="EY237" s="8"/>
      <c r="EZ237" s="8"/>
      <c r="FA237" s="8"/>
      <c r="FB237" s="8"/>
      <c r="FC237" s="8"/>
      <c r="FD237" s="8"/>
      <c r="FE237" s="8"/>
      <c r="FF237" s="8"/>
      <c r="FG237" s="40"/>
      <c r="FH237" s="40"/>
      <c r="FI237" s="40"/>
      <c r="FJ237" s="40"/>
      <c r="FK237" s="40"/>
      <c r="FL237" s="40"/>
      <c r="FM237" s="40"/>
      <c r="FN237" s="40"/>
      <c r="FO237" s="40"/>
      <c r="FP237" s="40"/>
      <c r="FQ237" s="8"/>
      <c r="FR237" s="8"/>
      <c r="FS237" s="8"/>
      <c r="FT237" s="8"/>
      <c r="FU237" s="8"/>
      <c r="FV237" s="8"/>
      <c r="FW237" s="8"/>
      <c r="FX237" s="8"/>
      <c r="FY237" s="8"/>
      <c r="FZ237" s="8"/>
      <c r="GA237" s="8"/>
      <c r="GB237" s="8"/>
    </row>
    <row r="238" spans="3:184" ht="12.95" customHeight="1" thickBot="1">
      <c r="C238" s="241"/>
      <c r="D238" s="176"/>
      <c r="E238" s="176"/>
      <c r="F238" s="176"/>
      <c r="G238" s="176"/>
      <c r="H238" s="176"/>
      <c r="I238" s="176"/>
      <c r="J238" s="622"/>
      <c r="K238" s="71"/>
      <c r="L238" s="51"/>
      <c r="M238" s="51"/>
      <c r="N238" s="51"/>
      <c r="O238" s="176"/>
      <c r="P238" s="176"/>
      <c r="Q238" s="51"/>
      <c r="R238" s="51"/>
      <c r="S238" s="51"/>
      <c r="T238" s="51"/>
      <c r="U238" s="176"/>
      <c r="V238" s="622"/>
      <c r="W238" s="291"/>
      <c r="X238" s="258"/>
      <c r="Y238" s="258"/>
      <c r="Z238" s="258"/>
      <c r="AA238" s="258"/>
      <c r="AB238" s="258"/>
      <c r="AC238" s="624"/>
      <c r="AD238" s="71"/>
      <c r="AE238" s="51"/>
      <c r="AF238" s="51"/>
      <c r="AG238" s="51"/>
      <c r="AH238" s="51"/>
      <c r="AI238" s="51"/>
      <c r="AJ238" s="51"/>
      <c r="AK238" s="51"/>
      <c r="AL238" s="51"/>
      <c r="AM238" s="51"/>
      <c r="AN238" s="51"/>
      <c r="AO238" s="51"/>
      <c r="AP238" s="72"/>
      <c r="AQ238" s="73"/>
      <c r="AR238" s="75"/>
      <c r="AS238" s="76"/>
      <c r="AT238" s="20"/>
      <c r="AU238" s="291"/>
      <c r="AV238" s="258"/>
      <c r="AW238" s="258"/>
      <c r="AX238" s="258"/>
      <c r="AY238" s="624"/>
      <c r="AZ238" s="626"/>
      <c r="BA238" s="626"/>
      <c r="BB238" s="626"/>
      <c r="BC238" s="626"/>
      <c r="BD238" s="626"/>
      <c r="BE238" s="626"/>
      <c r="BF238" s="626"/>
      <c r="BG238" s="626"/>
      <c r="BH238" s="626"/>
      <c r="BI238" s="417"/>
      <c r="BJ238" s="416"/>
      <c r="BK238" s="454"/>
      <c r="BL238" s="455"/>
      <c r="BM238" s="455"/>
      <c r="BN238" s="455"/>
      <c r="BO238" s="455"/>
      <c r="BP238" s="455"/>
      <c r="BQ238" s="455"/>
      <c r="BR238" s="455"/>
      <c r="BS238" s="455"/>
      <c r="BT238" s="455"/>
      <c r="BU238" s="455"/>
      <c r="BV238" s="455"/>
      <c r="BW238" s="455"/>
      <c r="BX238" s="455"/>
      <c r="BY238" s="455"/>
      <c r="BZ238" s="455"/>
      <c r="CA238" s="455"/>
      <c r="CB238" s="456"/>
      <c r="CC238" s="605"/>
      <c r="CD238" s="606"/>
      <c r="CE238" s="606"/>
      <c r="CF238" s="606"/>
      <c r="CG238" s="606"/>
      <c r="CH238" s="606"/>
      <c r="CI238" s="606"/>
      <c r="CJ238" s="606"/>
      <c r="CK238" s="606"/>
      <c r="CL238" s="34"/>
      <c r="CM238" s="8"/>
      <c r="CN238" s="8"/>
      <c r="CO238" s="61"/>
      <c r="CP238" s="61"/>
      <c r="CQ238" s="61"/>
      <c r="CR238" s="61"/>
      <c r="CS238" s="61"/>
      <c r="CT238" s="61"/>
      <c r="CU238" s="61"/>
      <c r="CV238" s="61"/>
      <c r="CW238" s="61"/>
      <c r="CX238" s="61"/>
      <c r="CY238" s="61"/>
      <c r="CZ238" s="61"/>
      <c r="DA238" s="8"/>
      <c r="DB238" s="8"/>
      <c r="DC238" s="43"/>
      <c r="DD238" s="43"/>
      <c r="DE238" s="43"/>
      <c r="DF238" s="43"/>
      <c r="DG238" s="43"/>
      <c r="DH238" s="43"/>
      <c r="DI238" s="43"/>
      <c r="DJ238" s="43"/>
      <c r="DK238" s="43"/>
      <c r="DL238" s="8"/>
      <c r="DM238" s="8"/>
      <c r="DN238" s="8"/>
      <c r="EP238" s="8"/>
      <c r="EQ238" s="8"/>
      <c r="ER238" s="8"/>
      <c r="ES238" s="8"/>
      <c r="ET238" s="8"/>
      <c r="EU238" s="8"/>
      <c r="EV238" s="8"/>
      <c r="EW238" s="8"/>
      <c r="EX238" s="8"/>
      <c r="EY238" s="8"/>
      <c r="EZ238" s="8"/>
      <c r="FA238" s="8"/>
      <c r="FB238" s="8"/>
      <c r="FC238" s="8"/>
      <c r="FD238" s="8"/>
      <c r="FE238" s="8"/>
      <c r="FF238" s="8"/>
      <c r="FG238" s="40"/>
      <c r="FH238" s="40"/>
      <c r="FI238" s="40"/>
      <c r="FJ238" s="40"/>
      <c r="FK238" s="40"/>
      <c r="FL238" s="40"/>
      <c r="FM238" s="40"/>
      <c r="FN238" s="40"/>
      <c r="FO238" s="40"/>
      <c r="FP238" s="40"/>
      <c r="FQ238" s="8"/>
      <c r="FR238" s="8"/>
      <c r="FS238" s="8"/>
      <c r="FT238" s="8"/>
      <c r="FU238" s="8"/>
      <c r="FV238" s="8"/>
      <c r="FW238" s="8"/>
      <c r="FX238" s="8"/>
      <c r="FY238" s="8"/>
      <c r="FZ238" s="8"/>
      <c r="GA238" s="8"/>
      <c r="GB238" s="8"/>
    </row>
    <row r="239" spans="3:184" ht="12.95" customHeight="1" thickBot="1">
      <c r="C239" s="242"/>
      <c r="D239" s="195"/>
      <c r="E239" s="195"/>
      <c r="F239" s="195"/>
      <c r="G239" s="195"/>
      <c r="H239" s="195"/>
      <c r="I239" s="195"/>
      <c r="J239" s="355"/>
      <c r="K239" s="77"/>
      <c r="L239" s="78"/>
      <c r="M239" s="78"/>
      <c r="N239" s="78"/>
      <c r="O239" s="195"/>
      <c r="P239" s="195"/>
      <c r="Q239" s="78"/>
      <c r="R239" s="78"/>
      <c r="S239" s="78"/>
      <c r="T239" s="78"/>
      <c r="U239" s="195"/>
      <c r="V239" s="355"/>
      <c r="W239" s="292"/>
      <c r="X239" s="275"/>
      <c r="Y239" s="275"/>
      <c r="Z239" s="275"/>
      <c r="AA239" s="275"/>
      <c r="AB239" s="275"/>
      <c r="AC239" s="625"/>
      <c r="AD239" s="77"/>
      <c r="AE239" s="78"/>
      <c r="AF239" s="78"/>
      <c r="AG239" s="78"/>
      <c r="AH239" s="78"/>
      <c r="AI239" s="78"/>
      <c r="AJ239" s="78"/>
      <c r="AK239" s="78"/>
      <c r="AL239" s="78"/>
      <c r="AM239" s="78"/>
      <c r="AN239" s="78"/>
      <c r="AO239" s="78"/>
      <c r="AP239" s="79"/>
      <c r="AQ239" s="75"/>
      <c r="AR239" s="80"/>
      <c r="AS239" s="80"/>
      <c r="AT239" s="80"/>
      <c r="AU239" s="292"/>
      <c r="AV239" s="275"/>
      <c r="AW239" s="275"/>
      <c r="AX239" s="275"/>
      <c r="AY239" s="625"/>
      <c r="AZ239" s="626"/>
      <c r="BA239" s="626"/>
      <c r="BB239" s="626"/>
      <c r="BC239" s="626"/>
      <c r="BD239" s="626"/>
      <c r="BE239" s="626"/>
      <c r="BF239" s="626"/>
      <c r="BG239" s="626"/>
      <c r="BH239" s="626"/>
      <c r="BK239" s="1" t="str">
        <f>BK179</f>
        <v>※印欄は請負契約のみ記入してください。</v>
      </c>
      <c r="BP239" s="62"/>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row>
    <row r="240" spans="3:184" ht="12.95" customHeight="1">
      <c r="AI240" s="11"/>
      <c r="AJ240" s="11"/>
      <c r="AK240" s="20"/>
      <c r="AL240" s="20"/>
      <c r="AM240" s="20"/>
      <c r="AN240" s="20"/>
      <c r="AO240" s="20"/>
      <c r="AP240" s="20"/>
      <c r="AQ240" s="11"/>
      <c r="AR240" s="11"/>
    </row>
    <row r="241" spans="35:44" ht="12.95" customHeight="1">
      <c r="AI241" s="11"/>
      <c r="AJ241" s="11"/>
      <c r="AK241" s="20"/>
      <c r="AL241" s="20"/>
      <c r="AM241" s="20"/>
      <c r="AN241" s="20"/>
      <c r="AO241" s="20"/>
      <c r="AP241" s="20"/>
      <c r="AQ241" s="11"/>
      <c r="AR241" s="11"/>
    </row>
    <row r="242" spans="35:44">
      <c r="AI242" s="11"/>
      <c r="AJ242" s="11"/>
      <c r="AK242" s="11"/>
      <c r="AL242" s="11"/>
      <c r="AM242" s="11"/>
      <c r="AN242" s="11"/>
      <c r="AO242" s="11"/>
      <c r="AP242" s="11"/>
      <c r="AQ242" s="11"/>
      <c r="AR242" s="11"/>
    </row>
    <row r="243" spans="35:44">
      <c r="AI243" s="11"/>
      <c r="AJ243" s="11"/>
      <c r="AK243" s="11"/>
      <c r="AL243" s="11"/>
      <c r="AM243" s="11"/>
      <c r="AN243" s="11"/>
      <c r="AO243" s="11"/>
      <c r="AP243" s="11"/>
      <c r="AQ243" s="11"/>
      <c r="AR243" s="11"/>
    </row>
    <row r="244" spans="35:44">
      <c r="AI244" s="11"/>
      <c r="AJ244" s="11"/>
      <c r="AK244" s="11"/>
      <c r="AL244" s="11"/>
      <c r="AM244" s="11"/>
      <c r="AN244" s="11"/>
      <c r="AO244" s="11"/>
      <c r="AP244" s="11"/>
      <c r="AQ244" s="11"/>
      <c r="AR244" s="11"/>
    </row>
    <row r="245" spans="35:44">
      <c r="AI245" s="11"/>
      <c r="AJ245" s="11"/>
      <c r="AK245" s="11"/>
      <c r="AL245" s="11"/>
      <c r="AM245" s="11"/>
      <c r="AN245" s="11"/>
      <c r="AO245" s="11"/>
      <c r="AP245" s="11"/>
      <c r="AQ245" s="11"/>
      <c r="AR245" s="11"/>
    </row>
    <row r="246" spans="35:44">
      <c r="AI246" s="11"/>
      <c r="AJ246" s="11"/>
      <c r="AK246" s="11"/>
      <c r="AL246" s="11"/>
      <c r="AM246" s="11"/>
      <c r="AN246" s="11"/>
      <c r="AO246" s="11"/>
      <c r="AP246" s="11"/>
      <c r="AQ246" s="11"/>
      <c r="AR246" s="11"/>
    </row>
  </sheetData>
  <sheetProtection sheet="1" objects="1" scenarios="1"/>
  <mergeCells count="671">
    <mergeCell ref="C236:J239"/>
    <mergeCell ref="O236:P239"/>
    <mergeCell ref="U236:V239"/>
    <mergeCell ref="W236:AC239"/>
    <mergeCell ref="AU236:AY239"/>
    <mergeCell ref="BI236:BJ238"/>
    <mergeCell ref="BT231:CB232"/>
    <mergeCell ref="CC231:CK232"/>
    <mergeCell ref="BI233:BJ235"/>
    <mergeCell ref="BK233:CB235"/>
    <mergeCell ref="CC233:CK235"/>
    <mergeCell ref="AZ234:BH239"/>
    <mergeCell ref="BK236:CB238"/>
    <mergeCell ref="CC236:CK238"/>
    <mergeCell ref="CC225:CK226"/>
    <mergeCell ref="AL227:AS228"/>
    <mergeCell ref="AT227:BB228"/>
    <mergeCell ref="BC227:BJ228"/>
    <mergeCell ref="BK227:BS228"/>
    <mergeCell ref="BT227:CB228"/>
    <mergeCell ref="CC227:CK228"/>
    <mergeCell ref="BC229:BJ230"/>
    <mergeCell ref="BK229:BS230"/>
    <mergeCell ref="BT229:CB230"/>
    <mergeCell ref="CC229:CK230"/>
    <mergeCell ref="C225:AB226"/>
    <mergeCell ref="AC225:AF226"/>
    <mergeCell ref="AG225:AK226"/>
    <mergeCell ref="AL225:AS226"/>
    <mergeCell ref="AT225:BB226"/>
    <mergeCell ref="BC225:BJ226"/>
    <mergeCell ref="BK225:BS226"/>
    <mergeCell ref="BT225:CB226"/>
    <mergeCell ref="C228:G229"/>
    <mergeCell ref="H228:T229"/>
    <mergeCell ref="U228:Y229"/>
    <mergeCell ref="Z228:AJ229"/>
    <mergeCell ref="AL229:AS230"/>
    <mergeCell ref="AT229:BB230"/>
    <mergeCell ref="H230:T234"/>
    <mergeCell ref="Z230:AJ234"/>
    <mergeCell ref="AL231:AS232"/>
    <mergeCell ref="AT231:BB232"/>
    <mergeCell ref="BC231:BJ232"/>
    <mergeCell ref="BK231:BS232"/>
    <mergeCell ref="BK221:BS222"/>
    <mergeCell ref="BT221:CB222"/>
    <mergeCell ref="CC221:CK222"/>
    <mergeCell ref="C223:AB224"/>
    <mergeCell ref="AC223:AF224"/>
    <mergeCell ref="AG223:AK224"/>
    <mergeCell ref="AL223:AS224"/>
    <mergeCell ref="AT223:BB224"/>
    <mergeCell ref="BC223:BJ224"/>
    <mergeCell ref="BK223:BS224"/>
    <mergeCell ref="C221:AB222"/>
    <mergeCell ref="AC221:AF222"/>
    <mergeCell ref="AG221:AK222"/>
    <mergeCell ref="AL221:AS222"/>
    <mergeCell ref="AT221:BB222"/>
    <mergeCell ref="BC221:BJ222"/>
    <mergeCell ref="BT223:CB224"/>
    <mergeCell ref="CC223:CK224"/>
    <mergeCell ref="C219:AB220"/>
    <mergeCell ref="AC219:AF220"/>
    <mergeCell ref="AG219:AK220"/>
    <mergeCell ref="AL219:AS220"/>
    <mergeCell ref="AT219:BB220"/>
    <mergeCell ref="BC219:BJ220"/>
    <mergeCell ref="BK219:BS220"/>
    <mergeCell ref="BT219:CB220"/>
    <mergeCell ref="CC219:CK220"/>
    <mergeCell ref="C217:AB218"/>
    <mergeCell ref="AC217:AF218"/>
    <mergeCell ref="AG217:AK218"/>
    <mergeCell ref="AL217:AS218"/>
    <mergeCell ref="AT217:BB218"/>
    <mergeCell ref="BC217:BJ218"/>
    <mergeCell ref="BK217:BS218"/>
    <mergeCell ref="BT217:CB218"/>
    <mergeCell ref="CC217:CK218"/>
    <mergeCell ref="C215:AB216"/>
    <mergeCell ref="AC215:AF216"/>
    <mergeCell ref="AG215:AK216"/>
    <mergeCell ref="AL215:AS216"/>
    <mergeCell ref="AT215:BB216"/>
    <mergeCell ref="BC215:BJ216"/>
    <mergeCell ref="BK215:BS216"/>
    <mergeCell ref="BT215:CB216"/>
    <mergeCell ref="CC215:CK216"/>
    <mergeCell ref="BK211:CK211"/>
    <mergeCell ref="BK212:BS212"/>
    <mergeCell ref="BT212:CB212"/>
    <mergeCell ref="CC212:CK212"/>
    <mergeCell ref="C213:AB214"/>
    <mergeCell ref="AC213:AF214"/>
    <mergeCell ref="AG213:AK214"/>
    <mergeCell ref="AL213:AS214"/>
    <mergeCell ref="AT213:BB214"/>
    <mergeCell ref="BC213:BJ214"/>
    <mergeCell ref="C211:AB212"/>
    <mergeCell ref="AC211:AF212"/>
    <mergeCell ref="AG211:AK212"/>
    <mergeCell ref="AL211:AS212"/>
    <mergeCell ref="AT211:BB212"/>
    <mergeCell ref="BC211:BJ212"/>
    <mergeCell ref="BK213:BS214"/>
    <mergeCell ref="BT213:CB214"/>
    <mergeCell ref="CC213:CK214"/>
    <mergeCell ref="BW203:CC205"/>
    <mergeCell ref="CD203:CK205"/>
    <mergeCell ref="BG206:BN208"/>
    <mergeCell ref="BO206:BV208"/>
    <mergeCell ref="BW206:CC208"/>
    <mergeCell ref="CD206:CK208"/>
    <mergeCell ref="C203:H208"/>
    <mergeCell ref="I203:R208"/>
    <mergeCell ref="S203:X208"/>
    <mergeCell ref="Y203:BD208"/>
    <mergeCell ref="BG203:BN205"/>
    <mergeCell ref="BO203:BV205"/>
    <mergeCell ref="CB197:CK199"/>
    <mergeCell ref="H198:Y198"/>
    <mergeCell ref="D199:G199"/>
    <mergeCell ref="H199:AE201"/>
    <mergeCell ref="AG199:AN201"/>
    <mergeCell ref="AO199:BG201"/>
    <mergeCell ref="BI200:CK201"/>
    <mergeCell ref="BX194:CA196"/>
    <mergeCell ref="CB194:CK196"/>
    <mergeCell ref="D195:G195"/>
    <mergeCell ref="H195:AE197"/>
    <mergeCell ref="AG195:AN198"/>
    <mergeCell ref="AO195:AX198"/>
    <mergeCell ref="AY195:BG198"/>
    <mergeCell ref="BI197:BL199"/>
    <mergeCell ref="BM197:BW199"/>
    <mergeCell ref="BX197:CA199"/>
    <mergeCell ref="BV189:CJ190"/>
    <mergeCell ref="D190:G190"/>
    <mergeCell ref="H190:AE191"/>
    <mergeCell ref="H192:AE193"/>
    <mergeCell ref="AG192:AN194"/>
    <mergeCell ref="AO192:BG194"/>
    <mergeCell ref="H194:AE194"/>
    <mergeCell ref="BI194:BL196"/>
    <mergeCell ref="BM194:BW196"/>
    <mergeCell ref="AK187:BC187"/>
    <mergeCell ref="D188:E188"/>
    <mergeCell ref="H188:M188"/>
    <mergeCell ref="H189:AE189"/>
    <mergeCell ref="AG189:AN191"/>
    <mergeCell ref="AO189:BG191"/>
    <mergeCell ref="BI189:BP190"/>
    <mergeCell ref="BQ189:BS190"/>
    <mergeCell ref="BT189:BU190"/>
    <mergeCell ref="P181:AF182"/>
    <mergeCell ref="AG182:BG183"/>
    <mergeCell ref="BI182:BS183"/>
    <mergeCell ref="AK185:AN185"/>
    <mergeCell ref="AO185:AQ185"/>
    <mergeCell ref="AR185:AS185"/>
    <mergeCell ref="AT185:AV185"/>
    <mergeCell ref="AW185:AX185"/>
    <mergeCell ref="AY185:BA185"/>
    <mergeCell ref="BB185:BC185"/>
    <mergeCell ref="BH185:CD186"/>
    <mergeCell ref="C183:AE183"/>
    <mergeCell ref="CC169:CK170"/>
    <mergeCell ref="CC165:CK166"/>
    <mergeCell ref="AL167:AS168"/>
    <mergeCell ref="AT167:BB168"/>
    <mergeCell ref="BC167:BJ168"/>
    <mergeCell ref="BK167:BS168"/>
    <mergeCell ref="BT167:CB168"/>
    <mergeCell ref="CC167:CK168"/>
    <mergeCell ref="BI173:BJ175"/>
    <mergeCell ref="BK173:CB175"/>
    <mergeCell ref="CC173:CK175"/>
    <mergeCell ref="AL174:BE179"/>
    <mergeCell ref="BI176:BJ178"/>
    <mergeCell ref="BK176:CB178"/>
    <mergeCell ref="CC176:CK178"/>
    <mergeCell ref="AL171:AS172"/>
    <mergeCell ref="AT171:BB172"/>
    <mergeCell ref="BC171:BJ172"/>
    <mergeCell ref="BK171:BS172"/>
    <mergeCell ref="BT171:CB172"/>
    <mergeCell ref="CC171:CK172"/>
    <mergeCell ref="C165:AB166"/>
    <mergeCell ref="AC165:AF166"/>
    <mergeCell ref="AG165:AK166"/>
    <mergeCell ref="AL165:AS166"/>
    <mergeCell ref="AT165:BB166"/>
    <mergeCell ref="BC165:BJ166"/>
    <mergeCell ref="BK165:BS166"/>
    <mergeCell ref="BT165:CB166"/>
    <mergeCell ref="AL169:AS170"/>
    <mergeCell ref="AT169:BB170"/>
    <mergeCell ref="BC169:BJ170"/>
    <mergeCell ref="BK169:BS170"/>
    <mergeCell ref="BT169:CB170"/>
    <mergeCell ref="BK161:BS162"/>
    <mergeCell ref="BT161:CB162"/>
    <mergeCell ref="CC161:CK162"/>
    <mergeCell ref="C163:AB164"/>
    <mergeCell ref="AC163:AF164"/>
    <mergeCell ref="AG163:AK164"/>
    <mergeCell ref="AL163:AS164"/>
    <mergeCell ref="AT163:BB164"/>
    <mergeCell ref="BC163:BJ164"/>
    <mergeCell ref="BK163:BS164"/>
    <mergeCell ref="C161:AB162"/>
    <mergeCell ref="AC161:AF162"/>
    <mergeCell ref="AG161:AK162"/>
    <mergeCell ref="AL161:AS162"/>
    <mergeCell ref="AT161:BB162"/>
    <mergeCell ref="BC161:BJ162"/>
    <mergeCell ref="BT163:CB164"/>
    <mergeCell ref="CC163:CK164"/>
    <mergeCell ref="C159:AB160"/>
    <mergeCell ref="AC159:AF160"/>
    <mergeCell ref="AG159:AK160"/>
    <mergeCell ref="AL159:AS160"/>
    <mergeCell ref="AT159:BB160"/>
    <mergeCell ref="BC159:BJ160"/>
    <mergeCell ref="BK159:BS160"/>
    <mergeCell ref="BT159:CB160"/>
    <mergeCell ref="CC159:CK160"/>
    <mergeCell ref="C157:AB158"/>
    <mergeCell ref="AC157:AF158"/>
    <mergeCell ref="AG157:AK158"/>
    <mergeCell ref="AL157:AS158"/>
    <mergeCell ref="AT157:BB158"/>
    <mergeCell ref="BC157:BJ158"/>
    <mergeCell ref="BK157:BS158"/>
    <mergeCell ref="BT157:CB158"/>
    <mergeCell ref="CC157:CK158"/>
    <mergeCell ref="C155:AB156"/>
    <mergeCell ref="AC155:AF156"/>
    <mergeCell ref="AG155:AK156"/>
    <mergeCell ref="AL155:AS156"/>
    <mergeCell ref="AT155:BB156"/>
    <mergeCell ref="BC155:BJ156"/>
    <mergeCell ref="BK155:BS156"/>
    <mergeCell ref="BT155:CB156"/>
    <mergeCell ref="CC155:CK156"/>
    <mergeCell ref="BK151:CK151"/>
    <mergeCell ref="BK152:BS152"/>
    <mergeCell ref="BT152:CB152"/>
    <mergeCell ref="CC152:CK152"/>
    <mergeCell ref="C153:AB154"/>
    <mergeCell ref="AC153:AF154"/>
    <mergeCell ref="AG153:AK154"/>
    <mergeCell ref="AL153:AS154"/>
    <mergeCell ref="AT153:BB154"/>
    <mergeCell ref="BC153:BJ154"/>
    <mergeCell ref="C151:AB152"/>
    <mergeCell ref="AC151:AF152"/>
    <mergeCell ref="AG151:AK152"/>
    <mergeCell ref="AL151:AS152"/>
    <mergeCell ref="AT151:BB152"/>
    <mergeCell ref="BC151:BJ152"/>
    <mergeCell ref="BK153:BS154"/>
    <mergeCell ref="BT153:CB154"/>
    <mergeCell ref="CC153:CK154"/>
    <mergeCell ref="BW143:CC145"/>
    <mergeCell ref="CD143:CK145"/>
    <mergeCell ref="BG146:BN148"/>
    <mergeCell ref="BO146:BV148"/>
    <mergeCell ref="BW146:CC148"/>
    <mergeCell ref="CD146:CK148"/>
    <mergeCell ref="C143:H148"/>
    <mergeCell ref="I143:R148"/>
    <mergeCell ref="S143:X148"/>
    <mergeCell ref="Y143:BD148"/>
    <mergeCell ref="BG143:BN145"/>
    <mergeCell ref="BO143:BV145"/>
    <mergeCell ref="CB137:CK139"/>
    <mergeCell ref="H138:Y138"/>
    <mergeCell ref="D139:G139"/>
    <mergeCell ref="H139:AE141"/>
    <mergeCell ref="AG139:AN141"/>
    <mergeCell ref="AO139:BG141"/>
    <mergeCell ref="BI140:CL141"/>
    <mergeCell ref="BX134:CA136"/>
    <mergeCell ref="CB134:CK136"/>
    <mergeCell ref="D135:G135"/>
    <mergeCell ref="H135:AE137"/>
    <mergeCell ref="AG135:AN138"/>
    <mergeCell ref="AO135:AX138"/>
    <mergeCell ref="AY135:BG138"/>
    <mergeCell ref="BI137:BL139"/>
    <mergeCell ref="BM137:BW139"/>
    <mergeCell ref="BX137:CA139"/>
    <mergeCell ref="BV129:CJ130"/>
    <mergeCell ref="D130:G130"/>
    <mergeCell ref="H130:AE131"/>
    <mergeCell ref="H132:AE133"/>
    <mergeCell ref="AG132:AN134"/>
    <mergeCell ref="AO132:BG134"/>
    <mergeCell ref="H134:AE134"/>
    <mergeCell ref="BI134:BL136"/>
    <mergeCell ref="BM134:BW136"/>
    <mergeCell ref="AK127:BC127"/>
    <mergeCell ref="D128:E128"/>
    <mergeCell ref="H128:M128"/>
    <mergeCell ref="H129:AE129"/>
    <mergeCell ref="AG129:AN131"/>
    <mergeCell ref="AO129:BG131"/>
    <mergeCell ref="BI129:BP130"/>
    <mergeCell ref="BQ129:BS130"/>
    <mergeCell ref="BT129:BU130"/>
    <mergeCell ref="P121:AF122"/>
    <mergeCell ref="AG122:BG123"/>
    <mergeCell ref="BI122:BS123"/>
    <mergeCell ref="AK125:AN125"/>
    <mergeCell ref="AO125:AQ125"/>
    <mergeCell ref="AR125:AS125"/>
    <mergeCell ref="AT125:AV125"/>
    <mergeCell ref="AW125:AX125"/>
    <mergeCell ref="AY125:BA125"/>
    <mergeCell ref="BB125:BC125"/>
    <mergeCell ref="BH125:CD126"/>
    <mergeCell ref="C123:AE123"/>
    <mergeCell ref="CC109:CK110"/>
    <mergeCell ref="CC105:CK106"/>
    <mergeCell ref="AL107:AS108"/>
    <mergeCell ref="AT107:BB108"/>
    <mergeCell ref="BC107:BJ108"/>
    <mergeCell ref="BK107:BS108"/>
    <mergeCell ref="BT107:CB108"/>
    <mergeCell ref="CC107:CK108"/>
    <mergeCell ref="BI113:BJ115"/>
    <mergeCell ref="BK113:CB115"/>
    <mergeCell ref="CC113:CK115"/>
    <mergeCell ref="AL114:BE119"/>
    <mergeCell ref="BI116:BJ118"/>
    <mergeCell ref="BK116:CB118"/>
    <mergeCell ref="CC116:CK118"/>
    <mergeCell ref="AL111:AS112"/>
    <mergeCell ref="AT111:BB112"/>
    <mergeCell ref="BC111:BJ112"/>
    <mergeCell ref="BK111:BS112"/>
    <mergeCell ref="BT111:CB112"/>
    <mergeCell ref="CC111:CK112"/>
    <mergeCell ref="C105:AB106"/>
    <mergeCell ref="AC105:AF106"/>
    <mergeCell ref="AG105:AK106"/>
    <mergeCell ref="AL105:AS106"/>
    <mergeCell ref="AT105:BB106"/>
    <mergeCell ref="BC105:BJ106"/>
    <mergeCell ref="BK105:BS106"/>
    <mergeCell ref="BT105:CB106"/>
    <mergeCell ref="AL109:AS110"/>
    <mergeCell ref="AT109:BB110"/>
    <mergeCell ref="BC109:BJ110"/>
    <mergeCell ref="BK109:BS110"/>
    <mergeCell ref="BT109:CB110"/>
    <mergeCell ref="BK101:BS102"/>
    <mergeCell ref="BT101:CB102"/>
    <mergeCell ref="CC101:CK102"/>
    <mergeCell ref="C103:AB104"/>
    <mergeCell ref="AC103:AF104"/>
    <mergeCell ref="AG103:AK104"/>
    <mergeCell ref="AL103:AS104"/>
    <mergeCell ref="AT103:BB104"/>
    <mergeCell ref="BC103:BJ104"/>
    <mergeCell ref="BK103:BS104"/>
    <mergeCell ref="C101:AB102"/>
    <mergeCell ref="AC101:AF102"/>
    <mergeCell ref="AG101:AK102"/>
    <mergeCell ref="AL101:AS102"/>
    <mergeCell ref="AT101:BB102"/>
    <mergeCell ref="BC101:BJ102"/>
    <mergeCell ref="BT103:CB104"/>
    <mergeCell ref="CC103:CK104"/>
    <mergeCell ref="C99:AB100"/>
    <mergeCell ref="AC99:AF100"/>
    <mergeCell ref="AG99:AK100"/>
    <mergeCell ref="AL99:AS100"/>
    <mergeCell ref="AT99:BB100"/>
    <mergeCell ref="BC99:BJ100"/>
    <mergeCell ref="BK99:BS100"/>
    <mergeCell ref="BT99:CB100"/>
    <mergeCell ref="CC99:CK100"/>
    <mergeCell ref="C97:AB98"/>
    <mergeCell ref="AC97:AF98"/>
    <mergeCell ref="AG97:AK98"/>
    <mergeCell ref="AL97:AS98"/>
    <mergeCell ref="AT97:BB98"/>
    <mergeCell ref="BC97:BJ98"/>
    <mergeCell ref="BK97:BS98"/>
    <mergeCell ref="BT97:CB98"/>
    <mergeCell ref="CC97:CK98"/>
    <mergeCell ref="C95:AB96"/>
    <mergeCell ref="AC95:AF96"/>
    <mergeCell ref="AG95:AK96"/>
    <mergeCell ref="AL95:AS96"/>
    <mergeCell ref="AT95:BB96"/>
    <mergeCell ref="BC95:BJ96"/>
    <mergeCell ref="BK95:BS96"/>
    <mergeCell ref="BT95:CB96"/>
    <mergeCell ref="CC95:CK96"/>
    <mergeCell ref="BK91:CK91"/>
    <mergeCell ref="BK92:BS92"/>
    <mergeCell ref="BT92:CB92"/>
    <mergeCell ref="CC92:CK92"/>
    <mergeCell ref="C93:AB94"/>
    <mergeCell ref="AC93:AF94"/>
    <mergeCell ref="AG93:AK94"/>
    <mergeCell ref="AL93:AS94"/>
    <mergeCell ref="AT93:BB94"/>
    <mergeCell ref="BC93:BJ94"/>
    <mergeCell ref="C91:AB92"/>
    <mergeCell ref="AC91:AF92"/>
    <mergeCell ref="AG91:AK92"/>
    <mergeCell ref="AL91:AS92"/>
    <mergeCell ref="AT91:BB92"/>
    <mergeCell ref="BC91:BJ92"/>
    <mergeCell ref="BK93:BS94"/>
    <mergeCell ref="BT93:CB94"/>
    <mergeCell ref="CC93:CK94"/>
    <mergeCell ref="BW83:CC85"/>
    <mergeCell ref="CD83:CK85"/>
    <mergeCell ref="BG86:BN88"/>
    <mergeCell ref="BO86:BV88"/>
    <mergeCell ref="BW86:CC88"/>
    <mergeCell ref="CD86:CK88"/>
    <mergeCell ref="C83:H88"/>
    <mergeCell ref="I83:R88"/>
    <mergeCell ref="S83:X88"/>
    <mergeCell ref="Y83:BD88"/>
    <mergeCell ref="BG83:BN85"/>
    <mergeCell ref="BO83:BV85"/>
    <mergeCell ref="D79:G79"/>
    <mergeCell ref="H79:AE81"/>
    <mergeCell ref="AG79:AN81"/>
    <mergeCell ref="AO79:BG81"/>
    <mergeCell ref="BI80:CK81"/>
    <mergeCell ref="BX74:CA76"/>
    <mergeCell ref="CB74:CK76"/>
    <mergeCell ref="D75:G75"/>
    <mergeCell ref="H75:AE77"/>
    <mergeCell ref="AG75:AN78"/>
    <mergeCell ref="AO75:AX76"/>
    <mergeCell ref="AY75:BG78"/>
    <mergeCell ref="AO77:AX78"/>
    <mergeCell ref="BI77:BL79"/>
    <mergeCell ref="BM77:BW79"/>
    <mergeCell ref="H72:AE73"/>
    <mergeCell ref="AG72:AN74"/>
    <mergeCell ref="AO72:BG74"/>
    <mergeCell ref="H74:AE74"/>
    <mergeCell ref="BI74:BL76"/>
    <mergeCell ref="BM74:BW76"/>
    <mergeCell ref="BX77:CA79"/>
    <mergeCell ref="CB77:CK79"/>
    <mergeCell ref="H78:Y78"/>
    <mergeCell ref="D68:E68"/>
    <mergeCell ref="H68:M68"/>
    <mergeCell ref="H69:AE69"/>
    <mergeCell ref="AG69:AN71"/>
    <mergeCell ref="AO69:BG71"/>
    <mergeCell ref="BI69:BP70"/>
    <mergeCell ref="BQ69:BS70"/>
    <mergeCell ref="BT69:BU70"/>
    <mergeCell ref="BV69:CJ70"/>
    <mergeCell ref="D70:G70"/>
    <mergeCell ref="H70:AE71"/>
    <mergeCell ref="AK65:AN65"/>
    <mergeCell ref="AO65:AQ65"/>
    <mergeCell ref="AR65:AS65"/>
    <mergeCell ref="AT65:AV65"/>
    <mergeCell ref="AW65:AX65"/>
    <mergeCell ref="AY65:BA65"/>
    <mergeCell ref="BB65:BC65"/>
    <mergeCell ref="BH65:CD66"/>
    <mergeCell ref="AK67:BC67"/>
    <mergeCell ref="BK56:CB58"/>
    <mergeCell ref="CC56:CK58"/>
    <mergeCell ref="CO56:CZ58"/>
    <mergeCell ref="CP59:CX61"/>
    <mergeCell ref="BC51:BJ52"/>
    <mergeCell ref="BK51:BS52"/>
    <mergeCell ref="BT51:CB52"/>
    <mergeCell ref="CC51:CK52"/>
    <mergeCell ref="P61:AF62"/>
    <mergeCell ref="AG62:BG63"/>
    <mergeCell ref="BI62:BS63"/>
    <mergeCell ref="C63:AE63"/>
    <mergeCell ref="AL47:AS48"/>
    <mergeCell ref="AT47:BB48"/>
    <mergeCell ref="BC47:BJ48"/>
    <mergeCell ref="BK47:BS48"/>
    <mergeCell ref="BT47:CB48"/>
    <mergeCell ref="CC47:CK48"/>
    <mergeCell ref="DC51:DK52"/>
    <mergeCell ref="BI53:BJ55"/>
    <mergeCell ref="BK53:CB55"/>
    <mergeCell ref="CC53:CK55"/>
    <mergeCell ref="CP53:CX55"/>
    <mergeCell ref="DC53:DK55"/>
    <mergeCell ref="CM47:DJ48"/>
    <mergeCell ref="AL49:AS50"/>
    <mergeCell ref="AT49:BB50"/>
    <mergeCell ref="BC49:BJ50"/>
    <mergeCell ref="BK49:BS50"/>
    <mergeCell ref="BT49:CB50"/>
    <mergeCell ref="CC49:CK50"/>
    <mergeCell ref="CN49:DA52"/>
    <mergeCell ref="AL51:AS52"/>
    <mergeCell ref="AT51:BB52"/>
    <mergeCell ref="AL54:BE59"/>
    <mergeCell ref="BI56:BJ58"/>
    <mergeCell ref="C37:AB38"/>
    <mergeCell ref="AC37:AF38"/>
    <mergeCell ref="CM43:DJ44"/>
    <mergeCell ref="C45:AB46"/>
    <mergeCell ref="AC45:AF46"/>
    <mergeCell ref="AG45:AK46"/>
    <mergeCell ref="AL45:AS46"/>
    <mergeCell ref="AT45:BB46"/>
    <mergeCell ref="BC45:BJ46"/>
    <mergeCell ref="BK45:BS46"/>
    <mergeCell ref="BT45:CB46"/>
    <mergeCell ref="CC45:CK46"/>
    <mergeCell ref="CM45:DJ46"/>
    <mergeCell ref="C43:AB44"/>
    <mergeCell ref="AC43:AF44"/>
    <mergeCell ref="AG43:AK44"/>
    <mergeCell ref="AL43:AS44"/>
    <mergeCell ref="AT43:BB44"/>
    <mergeCell ref="BC43:BJ44"/>
    <mergeCell ref="BK43:BS44"/>
    <mergeCell ref="BT43:CB44"/>
    <mergeCell ref="CC43:CK44"/>
    <mergeCell ref="BK39:BS40"/>
    <mergeCell ref="BT39:CB40"/>
    <mergeCell ref="CC39:CK40"/>
    <mergeCell ref="CM39:DJ40"/>
    <mergeCell ref="C41:AB42"/>
    <mergeCell ref="AC41:AF42"/>
    <mergeCell ref="AG41:AK42"/>
    <mergeCell ref="AL41:AS42"/>
    <mergeCell ref="AT41:BB42"/>
    <mergeCell ref="BC41:BJ42"/>
    <mergeCell ref="C39:AB40"/>
    <mergeCell ref="AC39:AF40"/>
    <mergeCell ref="AG39:AK40"/>
    <mergeCell ref="AL39:AS40"/>
    <mergeCell ref="AT39:BB40"/>
    <mergeCell ref="BC39:BJ40"/>
    <mergeCell ref="BK41:BS42"/>
    <mergeCell ref="BT41:CB42"/>
    <mergeCell ref="CC41:CK42"/>
    <mergeCell ref="CM41:DJ42"/>
    <mergeCell ref="AG37:AK38"/>
    <mergeCell ref="AL37:AS38"/>
    <mergeCell ref="AT37:BB38"/>
    <mergeCell ref="BT33:CB34"/>
    <mergeCell ref="CC33:CK34"/>
    <mergeCell ref="CM33:DJ34"/>
    <mergeCell ref="DL33:DN34"/>
    <mergeCell ref="C35:AB36"/>
    <mergeCell ref="AC35:AF36"/>
    <mergeCell ref="AG35:AK36"/>
    <mergeCell ref="AL35:AS36"/>
    <mergeCell ref="AT35:BB36"/>
    <mergeCell ref="BC35:BJ36"/>
    <mergeCell ref="BC37:BJ38"/>
    <mergeCell ref="BK37:BS38"/>
    <mergeCell ref="BT37:CB38"/>
    <mergeCell ref="CC37:CK38"/>
    <mergeCell ref="CM37:DJ38"/>
    <mergeCell ref="DL37:DN38"/>
    <mergeCell ref="BK35:BS36"/>
    <mergeCell ref="BT35:CB36"/>
    <mergeCell ref="CC35:CK36"/>
    <mergeCell ref="CM35:DJ36"/>
    <mergeCell ref="DL35:DN36"/>
    <mergeCell ref="BK32:BS32"/>
    <mergeCell ref="BT32:CB32"/>
    <mergeCell ref="CC32:CK32"/>
    <mergeCell ref="C33:AB34"/>
    <mergeCell ref="AC33:AF34"/>
    <mergeCell ref="AG33:AK34"/>
    <mergeCell ref="AL33:AS34"/>
    <mergeCell ref="AT33:BB34"/>
    <mergeCell ref="BC33:BJ34"/>
    <mergeCell ref="BK33:BS34"/>
    <mergeCell ref="C31:AB32"/>
    <mergeCell ref="AC31:AF32"/>
    <mergeCell ref="AG31:AK32"/>
    <mergeCell ref="AL31:AS32"/>
    <mergeCell ref="AT31:BB32"/>
    <mergeCell ref="BC31:BJ32"/>
    <mergeCell ref="BG26:BN28"/>
    <mergeCell ref="BO26:BV28"/>
    <mergeCell ref="BW26:CC28"/>
    <mergeCell ref="CD26:CK28"/>
    <mergeCell ref="CM26:DJ28"/>
    <mergeCell ref="CM29:DJ31"/>
    <mergeCell ref="BK31:CK31"/>
    <mergeCell ref="CM20:DJ22"/>
    <mergeCell ref="C23:H28"/>
    <mergeCell ref="I23:R28"/>
    <mergeCell ref="S23:X28"/>
    <mergeCell ref="Y23:BD28"/>
    <mergeCell ref="BG23:BN25"/>
    <mergeCell ref="BO23:BV25"/>
    <mergeCell ref="BW23:CC25"/>
    <mergeCell ref="CD23:CK25"/>
    <mergeCell ref="CM23:DL25"/>
    <mergeCell ref="AJ29:BQ30"/>
    <mergeCell ref="D15:G15"/>
    <mergeCell ref="H15:AE17"/>
    <mergeCell ref="AG15:AN18"/>
    <mergeCell ref="AO15:AX18"/>
    <mergeCell ref="AY15:BG18"/>
    <mergeCell ref="BI17:BL19"/>
    <mergeCell ref="EY12:FR14"/>
    <mergeCell ref="H14:AE14"/>
    <mergeCell ref="BI14:BL16"/>
    <mergeCell ref="BM14:BW16"/>
    <mergeCell ref="BX14:CA16"/>
    <mergeCell ref="CB14:CK16"/>
    <mergeCell ref="CM14:DK16"/>
    <mergeCell ref="BM17:BW19"/>
    <mergeCell ref="BX17:CA19"/>
    <mergeCell ref="CB17:CK19"/>
    <mergeCell ref="CM17:DK19"/>
    <mergeCell ref="H18:Y18"/>
    <mergeCell ref="D19:G19"/>
    <mergeCell ref="H19:AE21"/>
    <mergeCell ref="AG19:AN21"/>
    <mergeCell ref="AO19:BG21"/>
    <mergeCell ref="BI20:CK21"/>
    <mergeCell ref="CM9:DE10"/>
    <mergeCell ref="D10:G10"/>
    <mergeCell ref="H10:AE11"/>
    <mergeCell ref="CM11:DN12"/>
    <mergeCell ref="H12:AE13"/>
    <mergeCell ref="AG12:AN14"/>
    <mergeCell ref="AO12:AX14"/>
    <mergeCell ref="AY12:BG14"/>
    <mergeCell ref="AG9:AN11"/>
    <mergeCell ref="AO9:BG11"/>
    <mergeCell ref="BI9:BP10"/>
    <mergeCell ref="BQ9:BS10"/>
    <mergeCell ref="BT9:BU10"/>
    <mergeCell ref="BV9:CJ10"/>
    <mergeCell ref="H9:AE9"/>
    <mergeCell ref="BB5:BC5"/>
    <mergeCell ref="BH5:CD6"/>
    <mergeCell ref="AK7:BC7"/>
    <mergeCell ref="CM7:DN8"/>
    <mergeCell ref="D8:E8"/>
    <mergeCell ref="H8:M8"/>
    <mergeCell ref="P1:AF2"/>
    <mergeCell ref="AG2:BG3"/>
    <mergeCell ref="BI2:BS3"/>
    <mergeCell ref="AK5:AN5"/>
    <mergeCell ref="AO5:AQ5"/>
    <mergeCell ref="AR5:AS5"/>
    <mergeCell ref="AT5:AV5"/>
    <mergeCell ref="AW5:AX5"/>
    <mergeCell ref="AY5:BA5"/>
    <mergeCell ref="CM1:DN1"/>
    <mergeCell ref="CM2:DN3"/>
    <mergeCell ref="C3:AE3"/>
  </mergeCells>
  <phoneticPr fontId="3"/>
  <conditionalFormatting sqref="AY15:BG18">
    <cfRule type="expression" dxfId="15" priority="10">
      <formula>$AY$15&lt;0</formula>
    </cfRule>
  </conditionalFormatting>
  <conditionalFormatting sqref="CC53 CC56">
    <cfRule type="expression" dxfId="14" priority="11">
      <formula>$AT$47=$CC$47</formula>
    </cfRule>
  </conditionalFormatting>
  <conditionalFormatting sqref="BT47:CB48">
    <cfRule type="expression" dxfId="13" priority="9">
      <formula>$BT$47=0</formula>
    </cfRule>
  </conditionalFormatting>
  <conditionalFormatting sqref="BT49:CB50">
    <cfRule type="expression" dxfId="12" priority="8">
      <formula>$BT$49=0</formula>
    </cfRule>
  </conditionalFormatting>
  <conditionalFormatting sqref="CC47:CK48">
    <cfRule type="expression" dxfId="11" priority="7">
      <formula>$CC$47=0</formula>
    </cfRule>
  </conditionalFormatting>
  <conditionalFormatting sqref="BT107:CB108">
    <cfRule type="expression" dxfId="10" priority="6">
      <formula>$BT$107=0</formula>
    </cfRule>
  </conditionalFormatting>
  <conditionalFormatting sqref="BT167:CB168">
    <cfRule type="expression" dxfId="9" priority="5">
      <formula>$BT$107=0</formula>
    </cfRule>
  </conditionalFormatting>
  <conditionalFormatting sqref="BT227:CB228">
    <cfRule type="expression" dxfId="8" priority="4">
      <formula>$BT$107=0</formula>
    </cfRule>
  </conditionalFormatting>
  <conditionalFormatting sqref="CC107:CK108">
    <cfRule type="expression" dxfId="7" priority="3">
      <formula>$CC$107=0</formula>
    </cfRule>
  </conditionalFormatting>
  <conditionalFormatting sqref="CC227:CK228">
    <cfRule type="expression" dxfId="6" priority="1">
      <formula>$CC$107=0</formula>
    </cfRule>
  </conditionalFormatting>
  <conditionalFormatting sqref="CC167:CK168">
    <cfRule type="expression" dxfId="5" priority="2">
      <formula>$CC$107=0</formula>
    </cfRule>
  </conditionalFormatting>
  <dataValidations count="2">
    <dataValidation imeMode="halfKatakana" allowBlank="1" showInputMessage="1" showErrorMessage="1" sqref="H9 H14 H18:Y18 CB17:CK19"/>
    <dataValidation type="custom" allowBlank="1" showInputMessage="1" showErrorMessage="1" errorTitle="保留金不足" error="保留金が不足しています_x000a_出来高(B)が90％を超過していますので_x000a_まるめ計算の金額を入力してください" sqref="CC53:CK55">
      <formula1>CC53&lt;=CP59</formula1>
    </dataValidation>
  </dataValidations>
  <printOptions horizontalCentered="1" verticalCentered="1"/>
  <pageMargins left="0.70866141732283472" right="0.70866141732283472" top="0.74803149606299213" bottom="0.74803149606299213" header="0.31496062992125984" footer="0.31496062992125984"/>
  <pageSetup paperSize="9" scale="61" orientation="landscape" blackAndWhite="1" r:id="rId1"/>
  <headerFooter>
    <oddHeader>&amp;Rver.S-20231011</oddHeader>
  </headerFooter>
  <rowBreaks count="3" manualBreakCount="3">
    <brk id="60" max="89" man="1"/>
    <brk id="120" max="89" man="1"/>
    <brk id="180" max="89" man="1"/>
  </rowBreaks>
  <ignoredErrors>
    <ignoredError sqref="C183 C123 C63"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S152"/>
  <sheetViews>
    <sheetView showGridLines="0" showZeros="0" zoomScale="75" zoomScaleNormal="75" workbookViewId="0">
      <selection activeCell="E97" sqref="E97:Q120"/>
    </sheetView>
  </sheetViews>
  <sheetFormatPr defaultRowHeight="13.5"/>
  <cols>
    <col min="1" max="1" width="1.75" style="81" customWidth="1"/>
    <col min="2" max="2" width="3.5" style="81" customWidth="1"/>
    <col min="3" max="3" width="14.625" style="81" customWidth="1"/>
    <col min="4" max="4" width="12.5" style="81" customWidth="1"/>
    <col min="5" max="5" width="5.75" style="81" customWidth="1"/>
    <col min="6" max="6" width="7.5" style="81" customWidth="1"/>
    <col min="7" max="7" width="9.75" style="81" customWidth="1"/>
    <col min="8" max="8" width="14.125" style="81" customWidth="1"/>
    <col min="9" max="9" width="7.5" style="81" customWidth="1"/>
    <col min="10" max="10" width="14.125" style="81" customWidth="1"/>
    <col min="11" max="11" width="7.5" style="81" customWidth="1"/>
    <col min="12" max="12" width="14.125" style="81" customWidth="1"/>
    <col min="13" max="13" width="7.5" style="81" customWidth="1"/>
    <col min="14" max="14" width="14.125" style="81" customWidth="1"/>
    <col min="15" max="15" width="6.75" style="81" customWidth="1"/>
    <col min="16" max="16" width="7.5" style="81" customWidth="1"/>
    <col min="17" max="17" width="14.125" style="81" customWidth="1"/>
    <col min="18" max="18" width="3.75" style="81" customWidth="1"/>
    <col min="19" max="16384" width="9" style="81"/>
  </cols>
  <sheetData>
    <row r="1" spans="2:19" ht="30.75" customHeight="1">
      <c r="G1" s="627" t="s">
        <v>95</v>
      </c>
      <c r="H1" s="627"/>
      <c r="I1" s="627"/>
      <c r="J1" s="627"/>
      <c r="K1" s="627"/>
      <c r="L1" s="627"/>
      <c r="Q1" s="82" t="s">
        <v>96</v>
      </c>
      <c r="S1" s="155" t="s">
        <v>129</v>
      </c>
    </row>
    <row r="2" spans="2:19" ht="27" customHeight="1">
      <c r="G2" s="628" t="str">
        <f>'請求書（総価契約）'!AK5&amp;'請求書（総価契約）'!AO5&amp;'請求書（総価契約）'!AR5&amp;'請求書（総価契約）'!AT5&amp;'請求書（総価契約）'!AW5&amp;'請求書（総価契約）'!AY5&amp;'請求書（総価契約）'!BC4&amp;'請求書（総価契約）'!BB5</f>
        <v>西暦2023年10月15日</v>
      </c>
      <c r="H2" s="628"/>
      <c r="I2" s="628"/>
      <c r="J2" s="628"/>
      <c r="K2" s="628"/>
      <c r="L2" s="628"/>
    </row>
    <row r="3" spans="2:19" ht="17.25">
      <c r="C3" s="83" t="s">
        <v>97</v>
      </c>
      <c r="D3" s="629" t="str">
        <f>IF('請求書（総価契約）'!Y23="","",'請求書（総価契約）'!Y23)</f>
        <v/>
      </c>
      <c r="E3" s="630"/>
      <c r="F3" s="630"/>
      <c r="G3" s="630"/>
      <c r="H3" s="630"/>
      <c r="I3" s="84"/>
      <c r="J3" s="84"/>
      <c r="K3" s="84"/>
      <c r="M3" s="83" t="s">
        <v>98</v>
      </c>
      <c r="N3" s="631" t="str">
        <f>IF('請求書（総価契約）'!H15="","",'請求書（総価契約）'!H15)</f>
        <v/>
      </c>
      <c r="O3" s="632"/>
      <c r="P3" s="632"/>
      <c r="Q3" s="632"/>
    </row>
    <row r="4" spans="2:19" ht="14.25" thickBot="1"/>
    <row r="5" spans="2:19" ht="22.5" customHeight="1">
      <c r="B5" s="633" t="s">
        <v>99</v>
      </c>
      <c r="C5" s="634"/>
      <c r="D5" s="635"/>
      <c r="E5" s="639" t="s">
        <v>100</v>
      </c>
      <c r="F5" s="641" t="s">
        <v>101</v>
      </c>
      <c r="G5" s="642"/>
      <c r="H5" s="642"/>
      <c r="I5" s="643" t="s">
        <v>102</v>
      </c>
      <c r="J5" s="642"/>
      <c r="K5" s="641" t="s">
        <v>103</v>
      </c>
      <c r="L5" s="644"/>
      <c r="M5" s="645" t="s">
        <v>104</v>
      </c>
      <c r="N5" s="642"/>
      <c r="O5" s="644"/>
      <c r="P5" s="649" t="s">
        <v>105</v>
      </c>
      <c r="Q5" s="650"/>
    </row>
    <row r="6" spans="2:19" ht="22.5" customHeight="1">
      <c r="B6" s="636"/>
      <c r="C6" s="637"/>
      <c r="D6" s="638"/>
      <c r="E6" s="640"/>
      <c r="F6" s="85" t="s">
        <v>106</v>
      </c>
      <c r="G6" s="85" t="s">
        <v>107</v>
      </c>
      <c r="H6" s="86" t="s">
        <v>108</v>
      </c>
      <c r="I6" s="87" t="s">
        <v>106</v>
      </c>
      <c r="J6" s="86" t="s">
        <v>108</v>
      </c>
      <c r="K6" s="88" t="s">
        <v>106</v>
      </c>
      <c r="L6" s="89" t="s">
        <v>108</v>
      </c>
      <c r="M6" s="90" t="s">
        <v>106</v>
      </c>
      <c r="N6" s="89" t="s">
        <v>108</v>
      </c>
      <c r="O6" s="89" t="s">
        <v>109</v>
      </c>
      <c r="P6" s="89" t="s">
        <v>106</v>
      </c>
      <c r="Q6" s="91" t="s">
        <v>108</v>
      </c>
    </row>
    <row r="7" spans="2:19" ht="22.5" customHeight="1">
      <c r="B7" s="646"/>
      <c r="C7" s="647"/>
      <c r="D7" s="648"/>
      <c r="E7" s="92"/>
      <c r="F7" s="93"/>
      <c r="G7" s="94"/>
      <c r="H7" s="95">
        <f t="shared" ref="H7:H30" si="0">F7*G7</f>
        <v>0</v>
      </c>
      <c r="I7" s="172"/>
      <c r="J7" s="95" t="str">
        <f>IF(I7="","",I7*$G$7)</f>
        <v/>
      </c>
      <c r="K7" s="94"/>
      <c r="L7" s="95" t="str">
        <f>IF(K7="","",K7*$G$7)</f>
        <v/>
      </c>
      <c r="M7" s="98" t="str">
        <f>IF(OR(I7&gt;0,K7&gt;0),I7+K7,"")</f>
        <v/>
      </c>
      <c r="N7" s="98" t="str">
        <f>IF(OR(I7&gt;0,K7&gt;0),J7+L7,"")</f>
        <v/>
      </c>
      <c r="O7" s="99" t="str">
        <f t="shared" ref="O7" si="1">IF(H7=0,"",N7/H7)</f>
        <v/>
      </c>
      <c r="P7" s="97" t="str">
        <f>IF(OR(I7&gt;0,K7&gt;0),F7-M7,"")</f>
        <v/>
      </c>
      <c r="Q7" s="100" t="str">
        <f>IF(OR(I7&gt;0,K7&gt;0),H7-N7,"")</f>
        <v/>
      </c>
    </row>
    <row r="8" spans="2:19" ht="22.5" customHeight="1">
      <c r="B8" s="646"/>
      <c r="C8" s="647"/>
      <c r="D8" s="648"/>
      <c r="E8" s="92"/>
      <c r="F8" s="93"/>
      <c r="G8" s="94"/>
      <c r="H8" s="95">
        <f t="shared" si="0"/>
        <v>0</v>
      </c>
      <c r="I8" s="172"/>
      <c r="J8" s="95" t="str">
        <f>IF(I8="","",I8*$G$7)</f>
        <v/>
      </c>
      <c r="K8" s="94"/>
      <c r="L8" s="95" t="str">
        <f>IF(K8="","",K8*$G$7)</f>
        <v/>
      </c>
      <c r="M8" s="98" t="str">
        <f>IF(OR(I8&gt;0,K8&gt;0),I8+K8,"")</f>
        <v/>
      </c>
      <c r="N8" s="98" t="str">
        <f>IF(OR(I8&gt;0,K8&gt;0),J8+L8,"")</f>
        <v/>
      </c>
      <c r="O8" s="99" t="str">
        <f t="shared" ref="O8:O9" si="2">IF(H8=0,"",N8/H8)</f>
        <v/>
      </c>
      <c r="P8" s="97" t="str">
        <f>IF(OR(I8&gt;0,K8&gt;0),F8-M8,"")</f>
        <v/>
      </c>
      <c r="Q8" s="100" t="str">
        <f>IF(OR(I8&gt;0,K8&gt;0),H8-N8,"")</f>
        <v/>
      </c>
    </row>
    <row r="9" spans="2:19" ht="22.5" customHeight="1">
      <c r="B9" s="646"/>
      <c r="C9" s="647"/>
      <c r="D9" s="648"/>
      <c r="E9" s="92"/>
      <c r="F9" s="93">
        <v>0</v>
      </c>
      <c r="G9" s="94">
        <v>0</v>
      </c>
      <c r="H9" s="95">
        <f t="shared" si="0"/>
        <v>0</v>
      </c>
      <c r="I9" s="172"/>
      <c r="J9" s="95" t="str">
        <f t="shared" ref="J9:J30" si="3">IF(I9="","",I9*$G$7)</f>
        <v/>
      </c>
      <c r="K9" s="94"/>
      <c r="L9" s="95" t="str">
        <f t="shared" ref="L9:L30" si="4">IF(K9="","",K9*$G$7)</f>
        <v/>
      </c>
      <c r="M9" s="98" t="str">
        <f t="shared" ref="M9:M30" si="5">IF(OR(I9&gt;0,K9&gt;0),I9+K9,"")</f>
        <v/>
      </c>
      <c r="N9" s="98" t="str">
        <f t="shared" ref="N9:N30" si="6">IF(OR(I9&gt;0,K9&gt;0),J9+L9,"")</f>
        <v/>
      </c>
      <c r="O9" s="99" t="str">
        <f t="shared" si="2"/>
        <v/>
      </c>
      <c r="P9" s="97" t="str">
        <f t="shared" ref="P9:P30" si="7">IF(OR(I9&gt;0,K9&gt;0),F9-M9,"")</f>
        <v/>
      </c>
      <c r="Q9" s="100" t="str">
        <f t="shared" ref="Q9:Q30" si="8">IF(OR(I9&gt;0,K9&gt;0),H9-N9,"")</f>
        <v/>
      </c>
    </row>
    <row r="10" spans="2:19" ht="22.5" customHeight="1">
      <c r="B10" s="646"/>
      <c r="C10" s="647"/>
      <c r="D10" s="648"/>
      <c r="E10" s="92"/>
      <c r="F10" s="93">
        <v>0</v>
      </c>
      <c r="G10" s="94">
        <v>0</v>
      </c>
      <c r="H10" s="95">
        <f t="shared" si="0"/>
        <v>0</v>
      </c>
      <c r="I10" s="172"/>
      <c r="J10" s="95" t="str">
        <f t="shared" si="3"/>
        <v/>
      </c>
      <c r="K10" s="94"/>
      <c r="L10" s="95" t="str">
        <f t="shared" si="4"/>
        <v/>
      </c>
      <c r="M10" s="98" t="str">
        <f t="shared" si="5"/>
        <v/>
      </c>
      <c r="N10" s="98" t="str">
        <f t="shared" si="6"/>
        <v/>
      </c>
      <c r="O10" s="99" t="str">
        <f t="shared" ref="O10:O30" si="9">IF(H10=0,"",N10/H10)</f>
        <v/>
      </c>
      <c r="P10" s="97" t="str">
        <f t="shared" si="7"/>
        <v/>
      </c>
      <c r="Q10" s="100" t="str">
        <f t="shared" si="8"/>
        <v/>
      </c>
    </row>
    <row r="11" spans="2:19" ht="22.5" customHeight="1">
      <c r="B11" s="646"/>
      <c r="C11" s="647"/>
      <c r="D11" s="648"/>
      <c r="E11" s="92"/>
      <c r="F11" s="93">
        <v>0</v>
      </c>
      <c r="G11" s="94">
        <v>0</v>
      </c>
      <c r="H11" s="95">
        <f t="shared" si="0"/>
        <v>0</v>
      </c>
      <c r="I11" s="172"/>
      <c r="J11" s="95" t="str">
        <f t="shared" si="3"/>
        <v/>
      </c>
      <c r="K11" s="94"/>
      <c r="L11" s="95" t="str">
        <f t="shared" si="4"/>
        <v/>
      </c>
      <c r="M11" s="98" t="str">
        <f t="shared" si="5"/>
        <v/>
      </c>
      <c r="N11" s="98" t="str">
        <f t="shared" si="6"/>
        <v/>
      </c>
      <c r="O11" s="99" t="str">
        <f t="shared" si="9"/>
        <v/>
      </c>
      <c r="P11" s="97" t="str">
        <f t="shared" si="7"/>
        <v/>
      </c>
      <c r="Q11" s="100" t="str">
        <f t="shared" si="8"/>
        <v/>
      </c>
    </row>
    <row r="12" spans="2:19" ht="22.5" customHeight="1">
      <c r="B12" s="646"/>
      <c r="C12" s="647"/>
      <c r="D12" s="648"/>
      <c r="E12" s="92"/>
      <c r="F12" s="93">
        <v>0</v>
      </c>
      <c r="G12" s="94">
        <v>0</v>
      </c>
      <c r="H12" s="95">
        <f t="shared" si="0"/>
        <v>0</v>
      </c>
      <c r="I12" s="172"/>
      <c r="J12" s="95" t="str">
        <f t="shared" si="3"/>
        <v/>
      </c>
      <c r="K12" s="94"/>
      <c r="L12" s="95" t="str">
        <f t="shared" si="4"/>
        <v/>
      </c>
      <c r="M12" s="98" t="str">
        <f t="shared" si="5"/>
        <v/>
      </c>
      <c r="N12" s="98" t="str">
        <f t="shared" si="6"/>
        <v/>
      </c>
      <c r="O12" s="99" t="str">
        <f t="shared" si="9"/>
        <v/>
      </c>
      <c r="P12" s="97" t="str">
        <f t="shared" si="7"/>
        <v/>
      </c>
      <c r="Q12" s="100" t="str">
        <f t="shared" si="8"/>
        <v/>
      </c>
    </row>
    <row r="13" spans="2:19" ht="22.5" customHeight="1">
      <c r="B13" s="646"/>
      <c r="C13" s="647"/>
      <c r="D13" s="648"/>
      <c r="E13" s="92"/>
      <c r="F13" s="93">
        <v>0</v>
      </c>
      <c r="G13" s="94">
        <v>0</v>
      </c>
      <c r="H13" s="95">
        <f t="shared" si="0"/>
        <v>0</v>
      </c>
      <c r="I13" s="172"/>
      <c r="J13" s="95" t="str">
        <f t="shared" si="3"/>
        <v/>
      </c>
      <c r="K13" s="94"/>
      <c r="L13" s="95" t="str">
        <f t="shared" si="4"/>
        <v/>
      </c>
      <c r="M13" s="98" t="str">
        <f t="shared" si="5"/>
        <v/>
      </c>
      <c r="N13" s="98" t="str">
        <f t="shared" si="6"/>
        <v/>
      </c>
      <c r="O13" s="99" t="str">
        <f t="shared" si="9"/>
        <v/>
      </c>
      <c r="P13" s="97" t="str">
        <f t="shared" si="7"/>
        <v/>
      </c>
      <c r="Q13" s="100" t="str">
        <f t="shared" si="8"/>
        <v/>
      </c>
    </row>
    <row r="14" spans="2:19" ht="22.5" customHeight="1">
      <c r="B14" s="646"/>
      <c r="C14" s="647"/>
      <c r="D14" s="648"/>
      <c r="E14" s="92"/>
      <c r="F14" s="93">
        <v>0</v>
      </c>
      <c r="G14" s="94">
        <v>0</v>
      </c>
      <c r="H14" s="95">
        <f t="shared" si="0"/>
        <v>0</v>
      </c>
      <c r="I14" s="172"/>
      <c r="J14" s="95" t="str">
        <f t="shared" si="3"/>
        <v/>
      </c>
      <c r="K14" s="94"/>
      <c r="L14" s="95" t="str">
        <f t="shared" si="4"/>
        <v/>
      </c>
      <c r="M14" s="98" t="str">
        <f t="shared" si="5"/>
        <v/>
      </c>
      <c r="N14" s="98" t="str">
        <f t="shared" si="6"/>
        <v/>
      </c>
      <c r="O14" s="99" t="str">
        <f t="shared" si="9"/>
        <v/>
      </c>
      <c r="P14" s="97" t="str">
        <f t="shared" si="7"/>
        <v/>
      </c>
      <c r="Q14" s="100" t="str">
        <f t="shared" si="8"/>
        <v/>
      </c>
    </row>
    <row r="15" spans="2:19" ht="22.5" customHeight="1">
      <c r="B15" s="646"/>
      <c r="C15" s="647"/>
      <c r="D15" s="648"/>
      <c r="E15" s="92"/>
      <c r="F15" s="93">
        <v>0</v>
      </c>
      <c r="G15" s="94">
        <v>0</v>
      </c>
      <c r="H15" s="95">
        <f t="shared" si="0"/>
        <v>0</v>
      </c>
      <c r="I15" s="172"/>
      <c r="J15" s="95" t="str">
        <f t="shared" si="3"/>
        <v/>
      </c>
      <c r="K15" s="94"/>
      <c r="L15" s="95" t="str">
        <f t="shared" si="4"/>
        <v/>
      </c>
      <c r="M15" s="98" t="str">
        <f t="shared" si="5"/>
        <v/>
      </c>
      <c r="N15" s="98" t="str">
        <f t="shared" si="6"/>
        <v/>
      </c>
      <c r="O15" s="99" t="str">
        <f t="shared" si="9"/>
        <v/>
      </c>
      <c r="P15" s="97" t="str">
        <f t="shared" si="7"/>
        <v/>
      </c>
      <c r="Q15" s="100" t="str">
        <f t="shared" si="8"/>
        <v/>
      </c>
    </row>
    <row r="16" spans="2:19" ht="22.5" customHeight="1">
      <c r="B16" s="646"/>
      <c r="C16" s="647"/>
      <c r="D16" s="648"/>
      <c r="E16" s="92"/>
      <c r="F16" s="93">
        <v>0</v>
      </c>
      <c r="G16" s="94">
        <v>0</v>
      </c>
      <c r="H16" s="95">
        <f t="shared" si="0"/>
        <v>0</v>
      </c>
      <c r="I16" s="172"/>
      <c r="J16" s="95" t="str">
        <f t="shared" si="3"/>
        <v/>
      </c>
      <c r="K16" s="94"/>
      <c r="L16" s="95" t="str">
        <f t="shared" si="4"/>
        <v/>
      </c>
      <c r="M16" s="98" t="str">
        <f t="shared" si="5"/>
        <v/>
      </c>
      <c r="N16" s="98" t="str">
        <f t="shared" si="6"/>
        <v/>
      </c>
      <c r="O16" s="99" t="str">
        <f t="shared" si="9"/>
        <v/>
      </c>
      <c r="P16" s="97" t="str">
        <f t="shared" si="7"/>
        <v/>
      </c>
      <c r="Q16" s="100" t="str">
        <f t="shared" si="8"/>
        <v/>
      </c>
    </row>
    <row r="17" spans="2:17" ht="22.5" customHeight="1">
      <c r="B17" s="646"/>
      <c r="C17" s="647"/>
      <c r="D17" s="648"/>
      <c r="E17" s="92"/>
      <c r="F17" s="93">
        <v>0</v>
      </c>
      <c r="G17" s="94">
        <v>0</v>
      </c>
      <c r="H17" s="95">
        <f t="shared" si="0"/>
        <v>0</v>
      </c>
      <c r="I17" s="172"/>
      <c r="J17" s="95" t="str">
        <f t="shared" si="3"/>
        <v/>
      </c>
      <c r="K17" s="94"/>
      <c r="L17" s="95" t="str">
        <f t="shared" si="4"/>
        <v/>
      </c>
      <c r="M17" s="98" t="str">
        <f t="shared" si="5"/>
        <v/>
      </c>
      <c r="N17" s="98" t="str">
        <f t="shared" si="6"/>
        <v/>
      </c>
      <c r="O17" s="99" t="str">
        <f t="shared" si="9"/>
        <v/>
      </c>
      <c r="P17" s="97" t="str">
        <f t="shared" si="7"/>
        <v/>
      </c>
      <c r="Q17" s="100" t="str">
        <f t="shared" si="8"/>
        <v/>
      </c>
    </row>
    <row r="18" spans="2:17" ht="22.5" customHeight="1">
      <c r="B18" s="646"/>
      <c r="C18" s="647"/>
      <c r="D18" s="648"/>
      <c r="E18" s="92"/>
      <c r="F18" s="93">
        <v>0</v>
      </c>
      <c r="G18" s="94">
        <v>0</v>
      </c>
      <c r="H18" s="95">
        <f t="shared" si="0"/>
        <v>0</v>
      </c>
      <c r="I18" s="172"/>
      <c r="J18" s="95" t="str">
        <f t="shared" si="3"/>
        <v/>
      </c>
      <c r="K18" s="94"/>
      <c r="L18" s="95" t="str">
        <f t="shared" si="4"/>
        <v/>
      </c>
      <c r="M18" s="98" t="str">
        <f t="shared" si="5"/>
        <v/>
      </c>
      <c r="N18" s="98" t="str">
        <f t="shared" si="6"/>
        <v/>
      </c>
      <c r="O18" s="99" t="str">
        <f t="shared" si="9"/>
        <v/>
      </c>
      <c r="P18" s="97" t="str">
        <f t="shared" si="7"/>
        <v/>
      </c>
      <c r="Q18" s="100" t="str">
        <f t="shared" si="8"/>
        <v/>
      </c>
    </row>
    <row r="19" spans="2:17" ht="22.5" customHeight="1">
      <c r="B19" s="646"/>
      <c r="C19" s="647"/>
      <c r="D19" s="648"/>
      <c r="E19" s="92"/>
      <c r="F19" s="93">
        <v>0</v>
      </c>
      <c r="G19" s="94">
        <v>0</v>
      </c>
      <c r="H19" s="95">
        <f t="shared" si="0"/>
        <v>0</v>
      </c>
      <c r="I19" s="172"/>
      <c r="J19" s="95" t="str">
        <f t="shared" si="3"/>
        <v/>
      </c>
      <c r="K19" s="94"/>
      <c r="L19" s="95" t="str">
        <f t="shared" si="4"/>
        <v/>
      </c>
      <c r="M19" s="98" t="str">
        <f t="shared" si="5"/>
        <v/>
      </c>
      <c r="N19" s="98" t="str">
        <f t="shared" si="6"/>
        <v/>
      </c>
      <c r="O19" s="99" t="str">
        <f t="shared" si="9"/>
        <v/>
      </c>
      <c r="P19" s="97" t="str">
        <f t="shared" si="7"/>
        <v/>
      </c>
      <c r="Q19" s="100" t="str">
        <f t="shared" si="8"/>
        <v/>
      </c>
    </row>
    <row r="20" spans="2:17" ht="22.5" customHeight="1">
      <c r="B20" s="646"/>
      <c r="C20" s="647"/>
      <c r="D20" s="648"/>
      <c r="E20" s="92"/>
      <c r="F20" s="93">
        <v>0</v>
      </c>
      <c r="G20" s="94">
        <v>0</v>
      </c>
      <c r="H20" s="95">
        <f t="shared" si="0"/>
        <v>0</v>
      </c>
      <c r="I20" s="172"/>
      <c r="J20" s="95" t="str">
        <f t="shared" si="3"/>
        <v/>
      </c>
      <c r="K20" s="94"/>
      <c r="L20" s="95" t="str">
        <f t="shared" si="4"/>
        <v/>
      </c>
      <c r="M20" s="98" t="str">
        <f t="shared" si="5"/>
        <v/>
      </c>
      <c r="N20" s="98" t="str">
        <f t="shared" si="6"/>
        <v/>
      </c>
      <c r="O20" s="99" t="str">
        <f t="shared" si="9"/>
        <v/>
      </c>
      <c r="P20" s="97" t="str">
        <f t="shared" si="7"/>
        <v/>
      </c>
      <c r="Q20" s="100" t="str">
        <f t="shared" si="8"/>
        <v/>
      </c>
    </row>
    <row r="21" spans="2:17" ht="22.5" customHeight="1">
      <c r="B21" s="646"/>
      <c r="C21" s="647"/>
      <c r="D21" s="648"/>
      <c r="E21" s="92"/>
      <c r="F21" s="93">
        <v>0</v>
      </c>
      <c r="G21" s="94">
        <v>0</v>
      </c>
      <c r="H21" s="95">
        <f t="shared" si="0"/>
        <v>0</v>
      </c>
      <c r="I21" s="172"/>
      <c r="J21" s="95" t="str">
        <f t="shared" si="3"/>
        <v/>
      </c>
      <c r="K21" s="94"/>
      <c r="L21" s="95" t="str">
        <f t="shared" si="4"/>
        <v/>
      </c>
      <c r="M21" s="98" t="str">
        <f t="shared" si="5"/>
        <v/>
      </c>
      <c r="N21" s="98" t="str">
        <f t="shared" si="6"/>
        <v/>
      </c>
      <c r="O21" s="99" t="str">
        <f t="shared" si="9"/>
        <v/>
      </c>
      <c r="P21" s="97" t="str">
        <f t="shared" si="7"/>
        <v/>
      </c>
      <c r="Q21" s="100" t="str">
        <f t="shared" si="8"/>
        <v/>
      </c>
    </row>
    <row r="22" spans="2:17" ht="22.5" customHeight="1">
      <c r="B22" s="646"/>
      <c r="C22" s="647"/>
      <c r="D22" s="648"/>
      <c r="E22" s="92"/>
      <c r="F22" s="93">
        <v>0</v>
      </c>
      <c r="G22" s="94">
        <v>0</v>
      </c>
      <c r="H22" s="95">
        <f t="shared" si="0"/>
        <v>0</v>
      </c>
      <c r="I22" s="172"/>
      <c r="J22" s="95" t="str">
        <f t="shared" si="3"/>
        <v/>
      </c>
      <c r="K22" s="94"/>
      <c r="L22" s="95" t="str">
        <f t="shared" si="4"/>
        <v/>
      </c>
      <c r="M22" s="98" t="str">
        <f t="shared" si="5"/>
        <v/>
      </c>
      <c r="N22" s="98" t="str">
        <f t="shared" si="6"/>
        <v/>
      </c>
      <c r="O22" s="99" t="str">
        <f t="shared" si="9"/>
        <v/>
      </c>
      <c r="P22" s="97" t="str">
        <f t="shared" si="7"/>
        <v/>
      </c>
      <c r="Q22" s="100" t="str">
        <f t="shared" si="8"/>
        <v/>
      </c>
    </row>
    <row r="23" spans="2:17" ht="22.5" customHeight="1">
      <c r="B23" s="646"/>
      <c r="C23" s="647"/>
      <c r="D23" s="648"/>
      <c r="E23" s="92"/>
      <c r="F23" s="93">
        <v>0</v>
      </c>
      <c r="G23" s="94">
        <v>0</v>
      </c>
      <c r="H23" s="95">
        <f t="shared" si="0"/>
        <v>0</v>
      </c>
      <c r="I23" s="172"/>
      <c r="J23" s="95" t="str">
        <f t="shared" si="3"/>
        <v/>
      </c>
      <c r="K23" s="94"/>
      <c r="L23" s="95" t="str">
        <f t="shared" si="4"/>
        <v/>
      </c>
      <c r="M23" s="98" t="str">
        <f t="shared" si="5"/>
        <v/>
      </c>
      <c r="N23" s="98" t="str">
        <f t="shared" si="6"/>
        <v/>
      </c>
      <c r="O23" s="99" t="str">
        <f t="shared" si="9"/>
        <v/>
      </c>
      <c r="P23" s="97" t="str">
        <f t="shared" si="7"/>
        <v/>
      </c>
      <c r="Q23" s="100" t="str">
        <f t="shared" si="8"/>
        <v/>
      </c>
    </row>
    <row r="24" spans="2:17" ht="22.5" customHeight="1">
      <c r="B24" s="646"/>
      <c r="C24" s="647"/>
      <c r="D24" s="648"/>
      <c r="E24" s="92"/>
      <c r="F24" s="93">
        <v>0</v>
      </c>
      <c r="G24" s="94">
        <v>0</v>
      </c>
      <c r="H24" s="95">
        <f t="shared" si="0"/>
        <v>0</v>
      </c>
      <c r="I24" s="172"/>
      <c r="J24" s="95" t="str">
        <f t="shared" si="3"/>
        <v/>
      </c>
      <c r="K24" s="94"/>
      <c r="L24" s="95" t="str">
        <f t="shared" si="4"/>
        <v/>
      </c>
      <c r="M24" s="98" t="str">
        <f t="shared" si="5"/>
        <v/>
      </c>
      <c r="N24" s="98" t="str">
        <f t="shared" si="6"/>
        <v/>
      </c>
      <c r="O24" s="99" t="str">
        <f t="shared" si="9"/>
        <v/>
      </c>
      <c r="P24" s="97" t="str">
        <f t="shared" si="7"/>
        <v/>
      </c>
      <c r="Q24" s="100" t="str">
        <f t="shared" si="8"/>
        <v/>
      </c>
    </row>
    <row r="25" spans="2:17" ht="22.5" customHeight="1">
      <c r="B25" s="646"/>
      <c r="C25" s="647"/>
      <c r="D25" s="648"/>
      <c r="E25" s="92"/>
      <c r="F25" s="93">
        <v>0</v>
      </c>
      <c r="G25" s="94">
        <v>0</v>
      </c>
      <c r="H25" s="95">
        <f t="shared" si="0"/>
        <v>0</v>
      </c>
      <c r="I25" s="172"/>
      <c r="J25" s="95" t="str">
        <f t="shared" si="3"/>
        <v/>
      </c>
      <c r="K25" s="94"/>
      <c r="L25" s="95" t="str">
        <f t="shared" si="4"/>
        <v/>
      </c>
      <c r="M25" s="98" t="str">
        <f t="shared" si="5"/>
        <v/>
      </c>
      <c r="N25" s="98" t="str">
        <f t="shared" si="6"/>
        <v/>
      </c>
      <c r="O25" s="99" t="str">
        <f t="shared" si="9"/>
        <v/>
      </c>
      <c r="P25" s="97" t="str">
        <f t="shared" si="7"/>
        <v/>
      </c>
      <c r="Q25" s="100" t="str">
        <f t="shared" si="8"/>
        <v/>
      </c>
    </row>
    <row r="26" spans="2:17" ht="22.5" customHeight="1">
      <c r="B26" s="646"/>
      <c r="C26" s="647"/>
      <c r="D26" s="648"/>
      <c r="E26" s="92"/>
      <c r="F26" s="93">
        <v>0</v>
      </c>
      <c r="G26" s="94">
        <v>0</v>
      </c>
      <c r="H26" s="95">
        <f t="shared" si="0"/>
        <v>0</v>
      </c>
      <c r="I26" s="172"/>
      <c r="J26" s="95" t="str">
        <f t="shared" si="3"/>
        <v/>
      </c>
      <c r="K26" s="94"/>
      <c r="L26" s="95" t="str">
        <f t="shared" si="4"/>
        <v/>
      </c>
      <c r="M26" s="98" t="str">
        <f t="shared" si="5"/>
        <v/>
      </c>
      <c r="N26" s="98" t="str">
        <f t="shared" si="6"/>
        <v/>
      </c>
      <c r="O26" s="99" t="str">
        <f t="shared" si="9"/>
        <v/>
      </c>
      <c r="P26" s="97" t="str">
        <f t="shared" si="7"/>
        <v/>
      </c>
      <c r="Q26" s="100" t="str">
        <f t="shared" si="8"/>
        <v/>
      </c>
    </row>
    <row r="27" spans="2:17" ht="22.5" customHeight="1">
      <c r="B27" s="646"/>
      <c r="C27" s="647"/>
      <c r="D27" s="648"/>
      <c r="E27" s="92"/>
      <c r="F27" s="93">
        <v>0</v>
      </c>
      <c r="G27" s="94">
        <v>0</v>
      </c>
      <c r="H27" s="95">
        <f t="shared" si="0"/>
        <v>0</v>
      </c>
      <c r="I27" s="172"/>
      <c r="J27" s="95" t="str">
        <f t="shared" si="3"/>
        <v/>
      </c>
      <c r="K27" s="94"/>
      <c r="L27" s="95" t="str">
        <f t="shared" si="4"/>
        <v/>
      </c>
      <c r="M27" s="98" t="str">
        <f t="shared" si="5"/>
        <v/>
      </c>
      <c r="N27" s="98" t="str">
        <f t="shared" si="6"/>
        <v/>
      </c>
      <c r="O27" s="99" t="str">
        <f t="shared" si="9"/>
        <v/>
      </c>
      <c r="P27" s="97" t="str">
        <f t="shared" si="7"/>
        <v/>
      </c>
      <c r="Q27" s="100" t="str">
        <f t="shared" si="8"/>
        <v/>
      </c>
    </row>
    <row r="28" spans="2:17" ht="22.5" customHeight="1">
      <c r="B28" s="646"/>
      <c r="C28" s="647"/>
      <c r="D28" s="648"/>
      <c r="E28" s="92"/>
      <c r="F28" s="93">
        <v>0</v>
      </c>
      <c r="G28" s="94">
        <v>0</v>
      </c>
      <c r="H28" s="95">
        <f t="shared" si="0"/>
        <v>0</v>
      </c>
      <c r="I28" s="172"/>
      <c r="J28" s="95" t="str">
        <f t="shared" si="3"/>
        <v/>
      </c>
      <c r="K28" s="94"/>
      <c r="L28" s="95" t="str">
        <f t="shared" si="4"/>
        <v/>
      </c>
      <c r="M28" s="98" t="str">
        <f t="shared" si="5"/>
        <v/>
      </c>
      <c r="N28" s="98" t="str">
        <f t="shared" si="6"/>
        <v/>
      </c>
      <c r="O28" s="99" t="str">
        <f t="shared" si="9"/>
        <v/>
      </c>
      <c r="P28" s="97" t="str">
        <f t="shared" si="7"/>
        <v/>
      </c>
      <c r="Q28" s="100" t="str">
        <f t="shared" si="8"/>
        <v/>
      </c>
    </row>
    <row r="29" spans="2:17" ht="22.5" customHeight="1">
      <c r="B29" s="646"/>
      <c r="C29" s="647"/>
      <c r="D29" s="648"/>
      <c r="E29" s="92"/>
      <c r="F29" s="93">
        <v>0</v>
      </c>
      <c r="G29" s="94">
        <v>0</v>
      </c>
      <c r="H29" s="95">
        <f t="shared" si="0"/>
        <v>0</v>
      </c>
      <c r="I29" s="172"/>
      <c r="J29" s="95" t="str">
        <f t="shared" si="3"/>
        <v/>
      </c>
      <c r="K29" s="94"/>
      <c r="L29" s="95" t="str">
        <f t="shared" si="4"/>
        <v/>
      </c>
      <c r="M29" s="98" t="str">
        <f t="shared" si="5"/>
        <v/>
      </c>
      <c r="N29" s="98" t="str">
        <f t="shared" si="6"/>
        <v/>
      </c>
      <c r="O29" s="99" t="str">
        <f t="shared" si="9"/>
        <v/>
      </c>
      <c r="P29" s="97" t="str">
        <f t="shared" si="7"/>
        <v/>
      </c>
      <c r="Q29" s="100" t="str">
        <f t="shared" si="8"/>
        <v/>
      </c>
    </row>
    <row r="30" spans="2:17" ht="22.5" customHeight="1" thickBot="1">
      <c r="B30" s="659"/>
      <c r="C30" s="660"/>
      <c r="D30" s="661"/>
      <c r="E30" s="101"/>
      <c r="F30" s="102">
        <v>0</v>
      </c>
      <c r="G30" s="103">
        <v>0</v>
      </c>
      <c r="H30" s="104">
        <f t="shared" si="0"/>
        <v>0</v>
      </c>
      <c r="I30" s="173"/>
      <c r="J30" s="104" t="str">
        <f t="shared" si="3"/>
        <v/>
      </c>
      <c r="K30" s="103"/>
      <c r="L30" s="104" t="str">
        <f t="shared" si="4"/>
        <v/>
      </c>
      <c r="M30" s="107" t="str">
        <f t="shared" si="5"/>
        <v/>
      </c>
      <c r="N30" s="107" t="str">
        <f t="shared" si="6"/>
        <v/>
      </c>
      <c r="O30" s="108" t="str">
        <f t="shared" si="9"/>
        <v/>
      </c>
      <c r="P30" s="106" t="str">
        <f t="shared" si="7"/>
        <v/>
      </c>
      <c r="Q30" s="109" t="str">
        <f t="shared" si="8"/>
        <v/>
      </c>
    </row>
    <row r="31" spans="2:17" ht="30.75" customHeight="1">
      <c r="G31" s="627" t="s">
        <v>95</v>
      </c>
      <c r="H31" s="627"/>
      <c r="I31" s="627"/>
      <c r="J31" s="627"/>
      <c r="K31" s="627"/>
      <c r="L31" s="627"/>
      <c r="Q31" s="82" t="s">
        <v>110</v>
      </c>
    </row>
    <row r="32" spans="2:17" s="110" customFormat="1" ht="27" customHeight="1">
      <c r="G32" s="662" t="str">
        <f>G2</f>
        <v>西暦2023年10月15日</v>
      </c>
      <c r="H32" s="662"/>
      <c r="I32" s="662"/>
      <c r="J32" s="662"/>
      <c r="K32" s="662"/>
      <c r="L32" s="662"/>
    </row>
    <row r="33" spans="2:17" s="110" customFormat="1" ht="17.25">
      <c r="C33" s="111" t="s">
        <v>97</v>
      </c>
      <c r="D33" s="663" t="str">
        <f>D3</f>
        <v/>
      </c>
      <c r="E33" s="664"/>
      <c r="F33" s="664"/>
      <c r="G33" s="664"/>
      <c r="H33" s="664"/>
      <c r="I33" s="112"/>
      <c r="J33" s="112"/>
      <c r="K33" s="112"/>
      <c r="M33" s="111" t="s">
        <v>98</v>
      </c>
      <c r="N33" s="665" t="str">
        <f>N3</f>
        <v/>
      </c>
      <c r="O33" s="664"/>
      <c r="P33" s="664"/>
      <c r="Q33" s="664"/>
    </row>
    <row r="34" spans="2:17" s="110" customFormat="1" ht="14.25" thickBot="1"/>
    <row r="35" spans="2:17" s="110" customFormat="1" ht="22.5" customHeight="1">
      <c r="B35" s="666" t="s">
        <v>99</v>
      </c>
      <c r="C35" s="667"/>
      <c r="D35" s="668"/>
      <c r="E35" s="672" t="s">
        <v>100</v>
      </c>
      <c r="F35" s="674" t="s">
        <v>101</v>
      </c>
      <c r="G35" s="652"/>
      <c r="H35" s="652"/>
      <c r="I35" s="675" t="s">
        <v>102</v>
      </c>
      <c r="J35" s="652"/>
      <c r="K35" s="674" t="s">
        <v>103</v>
      </c>
      <c r="L35" s="653"/>
      <c r="M35" s="651" t="s">
        <v>104</v>
      </c>
      <c r="N35" s="652"/>
      <c r="O35" s="653"/>
      <c r="P35" s="654" t="s">
        <v>105</v>
      </c>
      <c r="Q35" s="655"/>
    </row>
    <row r="36" spans="2:17" s="110" customFormat="1" ht="22.5" customHeight="1">
      <c r="B36" s="669"/>
      <c r="C36" s="670"/>
      <c r="D36" s="671"/>
      <c r="E36" s="673"/>
      <c r="F36" s="113" t="s">
        <v>106</v>
      </c>
      <c r="G36" s="113" t="s">
        <v>107</v>
      </c>
      <c r="H36" s="114" t="s">
        <v>108</v>
      </c>
      <c r="I36" s="87" t="s">
        <v>106</v>
      </c>
      <c r="J36" s="114" t="s">
        <v>108</v>
      </c>
      <c r="K36" s="88" t="s">
        <v>106</v>
      </c>
      <c r="L36" s="113" t="s">
        <v>108</v>
      </c>
      <c r="M36" s="115" t="s">
        <v>106</v>
      </c>
      <c r="N36" s="113" t="s">
        <v>108</v>
      </c>
      <c r="O36" s="89" t="s">
        <v>109</v>
      </c>
      <c r="P36" s="89" t="s">
        <v>106</v>
      </c>
      <c r="Q36" s="116" t="s">
        <v>108</v>
      </c>
    </row>
    <row r="37" spans="2:17" s="110" customFormat="1" ht="22.5" customHeight="1">
      <c r="B37" s="656">
        <f t="shared" ref="B37:B60" si="10">B7</f>
        <v>0</v>
      </c>
      <c r="C37" s="657"/>
      <c r="D37" s="658"/>
      <c r="E37" s="117">
        <f t="shared" ref="E37" si="11">E7</f>
        <v>0</v>
      </c>
      <c r="F37" s="118">
        <f t="shared" ref="F37:Q37" si="12">F7</f>
        <v>0</v>
      </c>
      <c r="G37" s="119">
        <f t="shared" si="12"/>
        <v>0</v>
      </c>
      <c r="H37" s="120">
        <f t="shared" si="12"/>
        <v>0</v>
      </c>
      <c r="I37" s="96">
        <f t="shared" si="12"/>
        <v>0</v>
      </c>
      <c r="J37" s="120" t="str">
        <f t="shared" si="12"/>
        <v/>
      </c>
      <c r="K37" s="97">
        <f t="shared" si="12"/>
        <v>0</v>
      </c>
      <c r="L37" s="119" t="str">
        <f t="shared" si="12"/>
        <v/>
      </c>
      <c r="M37" s="121" t="str">
        <f t="shared" si="12"/>
        <v/>
      </c>
      <c r="N37" s="119" t="str">
        <f t="shared" si="12"/>
        <v/>
      </c>
      <c r="O37" s="99" t="str">
        <f t="shared" si="12"/>
        <v/>
      </c>
      <c r="P37" s="97" t="str">
        <f t="shared" si="12"/>
        <v/>
      </c>
      <c r="Q37" s="122" t="str">
        <f t="shared" si="12"/>
        <v/>
      </c>
    </row>
    <row r="38" spans="2:17" s="110" customFormat="1" ht="22.5" customHeight="1">
      <c r="B38" s="656">
        <f t="shared" si="10"/>
        <v>0</v>
      </c>
      <c r="C38" s="657"/>
      <c r="D38" s="658"/>
      <c r="E38" s="117">
        <f t="shared" ref="E38:Q38" si="13">E8</f>
        <v>0</v>
      </c>
      <c r="F38" s="118">
        <f t="shared" si="13"/>
        <v>0</v>
      </c>
      <c r="G38" s="119">
        <f t="shared" si="13"/>
        <v>0</v>
      </c>
      <c r="H38" s="120">
        <f t="shared" si="13"/>
        <v>0</v>
      </c>
      <c r="I38" s="96">
        <f t="shared" si="13"/>
        <v>0</v>
      </c>
      <c r="J38" s="120" t="str">
        <f t="shared" si="13"/>
        <v/>
      </c>
      <c r="K38" s="97">
        <f t="shared" si="13"/>
        <v>0</v>
      </c>
      <c r="L38" s="119" t="str">
        <f t="shared" si="13"/>
        <v/>
      </c>
      <c r="M38" s="121" t="str">
        <f t="shared" si="13"/>
        <v/>
      </c>
      <c r="N38" s="119" t="str">
        <f t="shared" si="13"/>
        <v/>
      </c>
      <c r="O38" s="99" t="str">
        <f t="shared" si="13"/>
        <v/>
      </c>
      <c r="P38" s="97" t="str">
        <f t="shared" si="13"/>
        <v/>
      </c>
      <c r="Q38" s="122" t="str">
        <f t="shared" si="13"/>
        <v/>
      </c>
    </row>
    <row r="39" spans="2:17" s="110" customFormat="1" ht="22.5" customHeight="1">
      <c r="B39" s="656">
        <f t="shared" si="10"/>
        <v>0</v>
      </c>
      <c r="C39" s="657"/>
      <c r="D39" s="658"/>
      <c r="E39" s="117">
        <f t="shared" ref="E39:Q39" si="14">E9</f>
        <v>0</v>
      </c>
      <c r="F39" s="118">
        <f t="shared" si="14"/>
        <v>0</v>
      </c>
      <c r="G39" s="119">
        <f t="shared" si="14"/>
        <v>0</v>
      </c>
      <c r="H39" s="120">
        <f t="shared" si="14"/>
        <v>0</v>
      </c>
      <c r="I39" s="96">
        <f t="shared" si="14"/>
        <v>0</v>
      </c>
      <c r="J39" s="120" t="str">
        <f t="shared" si="14"/>
        <v/>
      </c>
      <c r="K39" s="97">
        <f t="shared" si="14"/>
        <v>0</v>
      </c>
      <c r="L39" s="119" t="str">
        <f t="shared" si="14"/>
        <v/>
      </c>
      <c r="M39" s="121" t="str">
        <f t="shared" si="14"/>
        <v/>
      </c>
      <c r="N39" s="119" t="str">
        <f t="shared" si="14"/>
        <v/>
      </c>
      <c r="O39" s="99" t="str">
        <f t="shared" si="14"/>
        <v/>
      </c>
      <c r="P39" s="97" t="str">
        <f t="shared" si="14"/>
        <v/>
      </c>
      <c r="Q39" s="122" t="str">
        <f t="shared" si="14"/>
        <v/>
      </c>
    </row>
    <row r="40" spans="2:17" s="110" customFormat="1" ht="22.5" customHeight="1">
      <c r="B40" s="656">
        <f t="shared" si="10"/>
        <v>0</v>
      </c>
      <c r="C40" s="657"/>
      <c r="D40" s="658"/>
      <c r="E40" s="117">
        <f t="shared" ref="E40:Q40" si="15">E10</f>
        <v>0</v>
      </c>
      <c r="F40" s="118">
        <f t="shared" si="15"/>
        <v>0</v>
      </c>
      <c r="G40" s="119">
        <f t="shared" si="15"/>
        <v>0</v>
      </c>
      <c r="H40" s="120">
        <f t="shared" si="15"/>
        <v>0</v>
      </c>
      <c r="I40" s="96">
        <f t="shared" si="15"/>
        <v>0</v>
      </c>
      <c r="J40" s="120" t="str">
        <f t="shared" si="15"/>
        <v/>
      </c>
      <c r="K40" s="97">
        <f t="shared" si="15"/>
        <v>0</v>
      </c>
      <c r="L40" s="119" t="str">
        <f t="shared" si="15"/>
        <v/>
      </c>
      <c r="M40" s="121" t="str">
        <f t="shared" si="15"/>
        <v/>
      </c>
      <c r="N40" s="119" t="str">
        <f t="shared" si="15"/>
        <v/>
      </c>
      <c r="O40" s="99" t="str">
        <f t="shared" si="15"/>
        <v/>
      </c>
      <c r="P40" s="97" t="str">
        <f t="shared" si="15"/>
        <v/>
      </c>
      <c r="Q40" s="122" t="str">
        <f t="shared" si="15"/>
        <v/>
      </c>
    </row>
    <row r="41" spans="2:17" s="110" customFormat="1" ht="22.5" customHeight="1">
      <c r="B41" s="656">
        <f t="shared" si="10"/>
        <v>0</v>
      </c>
      <c r="C41" s="657"/>
      <c r="D41" s="658"/>
      <c r="E41" s="117">
        <f t="shared" ref="E41:Q41" si="16">E11</f>
        <v>0</v>
      </c>
      <c r="F41" s="118">
        <f t="shared" si="16"/>
        <v>0</v>
      </c>
      <c r="G41" s="119">
        <f t="shared" si="16"/>
        <v>0</v>
      </c>
      <c r="H41" s="120">
        <f t="shared" si="16"/>
        <v>0</v>
      </c>
      <c r="I41" s="96">
        <f t="shared" si="16"/>
        <v>0</v>
      </c>
      <c r="J41" s="120" t="str">
        <f t="shared" si="16"/>
        <v/>
      </c>
      <c r="K41" s="97">
        <f t="shared" si="16"/>
        <v>0</v>
      </c>
      <c r="L41" s="119" t="str">
        <f t="shared" si="16"/>
        <v/>
      </c>
      <c r="M41" s="121" t="str">
        <f t="shared" si="16"/>
        <v/>
      </c>
      <c r="N41" s="119" t="str">
        <f t="shared" si="16"/>
        <v/>
      </c>
      <c r="O41" s="99" t="str">
        <f t="shared" si="16"/>
        <v/>
      </c>
      <c r="P41" s="97" t="str">
        <f t="shared" si="16"/>
        <v/>
      </c>
      <c r="Q41" s="122" t="str">
        <f t="shared" si="16"/>
        <v/>
      </c>
    </row>
    <row r="42" spans="2:17" s="110" customFormat="1" ht="22.5" customHeight="1">
      <c r="B42" s="656">
        <f t="shared" si="10"/>
        <v>0</v>
      </c>
      <c r="C42" s="657"/>
      <c r="D42" s="658"/>
      <c r="E42" s="117">
        <f t="shared" ref="E42:Q42" si="17">E12</f>
        <v>0</v>
      </c>
      <c r="F42" s="118">
        <f t="shared" si="17"/>
        <v>0</v>
      </c>
      <c r="G42" s="119">
        <f t="shared" si="17"/>
        <v>0</v>
      </c>
      <c r="H42" s="120">
        <f t="shared" si="17"/>
        <v>0</v>
      </c>
      <c r="I42" s="96">
        <f t="shared" si="17"/>
        <v>0</v>
      </c>
      <c r="J42" s="120" t="str">
        <f t="shared" si="17"/>
        <v/>
      </c>
      <c r="K42" s="97">
        <f t="shared" si="17"/>
        <v>0</v>
      </c>
      <c r="L42" s="119" t="str">
        <f t="shared" si="17"/>
        <v/>
      </c>
      <c r="M42" s="121" t="str">
        <f t="shared" si="17"/>
        <v/>
      </c>
      <c r="N42" s="119" t="str">
        <f t="shared" si="17"/>
        <v/>
      </c>
      <c r="O42" s="99" t="str">
        <f t="shared" si="17"/>
        <v/>
      </c>
      <c r="P42" s="97" t="str">
        <f t="shared" si="17"/>
        <v/>
      </c>
      <c r="Q42" s="122" t="str">
        <f t="shared" si="17"/>
        <v/>
      </c>
    </row>
    <row r="43" spans="2:17" s="110" customFormat="1" ht="22.5" customHeight="1">
      <c r="B43" s="656">
        <f t="shared" si="10"/>
        <v>0</v>
      </c>
      <c r="C43" s="657"/>
      <c r="D43" s="658"/>
      <c r="E43" s="117">
        <f t="shared" ref="E43:Q43" si="18">E13</f>
        <v>0</v>
      </c>
      <c r="F43" s="118">
        <f t="shared" si="18"/>
        <v>0</v>
      </c>
      <c r="G43" s="119">
        <f t="shared" si="18"/>
        <v>0</v>
      </c>
      <c r="H43" s="120">
        <f t="shared" si="18"/>
        <v>0</v>
      </c>
      <c r="I43" s="96">
        <f t="shared" si="18"/>
        <v>0</v>
      </c>
      <c r="J43" s="120" t="str">
        <f t="shared" si="18"/>
        <v/>
      </c>
      <c r="K43" s="97">
        <f t="shared" si="18"/>
        <v>0</v>
      </c>
      <c r="L43" s="119" t="str">
        <f t="shared" si="18"/>
        <v/>
      </c>
      <c r="M43" s="121" t="str">
        <f t="shared" si="18"/>
        <v/>
      </c>
      <c r="N43" s="119" t="str">
        <f t="shared" si="18"/>
        <v/>
      </c>
      <c r="O43" s="99" t="str">
        <f t="shared" si="18"/>
        <v/>
      </c>
      <c r="P43" s="97" t="str">
        <f t="shared" si="18"/>
        <v/>
      </c>
      <c r="Q43" s="122" t="str">
        <f t="shared" si="18"/>
        <v/>
      </c>
    </row>
    <row r="44" spans="2:17" s="110" customFormat="1" ht="22.5" customHeight="1">
      <c r="B44" s="656">
        <f t="shared" si="10"/>
        <v>0</v>
      </c>
      <c r="C44" s="657"/>
      <c r="D44" s="658"/>
      <c r="E44" s="117">
        <f t="shared" ref="E44:Q44" si="19">E14</f>
        <v>0</v>
      </c>
      <c r="F44" s="118">
        <f t="shared" si="19"/>
        <v>0</v>
      </c>
      <c r="G44" s="119">
        <f t="shared" si="19"/>
        <v>0</v>
      </c>
      <c r="H44" s="120">
        <f t="shared" si="19"/>
        <v>0</v>
      </c>
      <c r="I44" s="96">
        <f t="shared" si="19"/>
        <v>0</v>
      </c>
      <c r="J44" s="120" t="str">
        <f t="shared" si="19"/>
        <v/>
      </c>
      <c r="K44" s="97">
        <f t="shared" si="19"/>
        <v>0</v>
      </c>
      <c r="L44" s="119" t="str">
        <f t="shared" si="19"/>
        <v/>
      </c>
      <c r="M44" s="121" t="str">
        <f t="shared" si="19"/>
        <v/>
      </c>
      <c r="N44" s="119" t="str">
        <f t="shared" si="19"/>
        <v/>
      </c>
      <c r="O44" s="99" t="str">
        <f t="shared" si="19"/>
        <v/>
      </c>
      <c r="P44" s="97" t="str">
        <f t="shared" si="19"/>
        <v/>
      </c>
      <c r="Q44" s="122" t="str">
        <f t="shared" si="19"/>
        <v/>
      </c>
    </row>
    <row r="45" spans="2:17" s="110" customFormat="1" ht="22.5" customHeight="1">
      <c r="B45" s="656">
        <f t="shared" si="10"/>
        <v>0</v>
      </c>
      <c r="C45" s="657"/>
      <c r="D45" s="658"/>
      <c r="E45" s="117">
        <f t="shared" ref="E45:Q45" si="20">E15</f>
        <v>0</v>
      </c>
      <c r="F45" s="118">
        <f t="shared" si="20"/>
        <v>0</v>
      </c>
      <c r="G45" s="119">
        <f t="shared" si="20"/>
        <v>0</v>
      </c>
      <c r="H45" s="120">
        <f t="shared" si="20"/>
        <v>0</v>
      </c>
      <c r="I45" s="96">
        <f t="shared" si="20"/>
        <v>0</v>
      </c>
      <c r="J45" s="120" t="str">
        <f t="shared" si="20"/>
        <v/>
      </c>
      <c r="K45" s="97">
        <f t="shared" si="20"/>
        <v>0</v>
      </c>
      <c r="L45" s="119" t="str">
        <f t="shared" si="20"/>
        <v/>
      </c>
      <c r="M45" s="121" t="str">
        <f t="shared" si="20"/>
        <v/>
      </c>
      <c r="N45" s="119" t="str">
        <f t="shared" si="20"/>
        <v/>
      </c>
      <c r="O45" s="99" t="str">
        <f t="shared" si="20"/>
        <v/>
      </c>
      <c r="P45" s="97" t="str">
        <f t="shared" si="20"/>
        <v/>
      </c>
      <c r="Q45" s="122" t="str">
        <f t="shared" si="20"/>
        <v/>
      </c>
    </row>
    <row r="46" spans="2:17" s="110" customFormat="1" ht="22.5" customHeight="1">
      <c r="B46" s="656">
        <f t="shared" si="10"/>
        <v>0</v>
      </c>
      <c r="C46" s="657"/>
      <c r="D46" s="658"/>
      <c r="E46" s="117">
        <f t="shared" ref="E46:Q46" si="21">E16</f>
        <v>0</v>
      </c>
      <c r="F46" s="118">
        <f t="shared" si="21"/>
        <v>0</v>
      </c>
      <c r="G46" s="119">
        <f t="shared" si="21"/>
        <v>0</v>
      </c>
      <c r="H46" s="120">
        <f t="shared" si="21"/>
        <v>0</v>
      </c>
      <c r="I46" s="96">
        <f t="shared" si="21"/>
        <v>0</v>
      </c>
      <c r="J46" s="120" t="str">
        <f t="shared" si="21"/>
        <v/>
      </c>
      <c r="K46" s="97">
        <f t="shared" si="21"/>
        <v>0</v>
      </c>
      <c r="L46" s="119" t="str">
        <f t="shared" si="21"/>
        <v/>
      </c>
      <c r="M46" s="121" t="str">
        <f t="shared" si="21"/>
        <v/>
      </c>
      <c r="N46" s="119" t="str">
        <f t="shared" si="21"/>
        <v/>
      </c>
      <c r="O46" s="99" t="str">
        <f t="shared" si="21"/>
        <v/>
      </c>
      <c r="P46" s="97" t="str">
        <f t="shared" si="21"/>
        <v/>
      </c>
      <c r="Q46" s="122" t="str">
        <f t="shared" si="21"/>
        <v/>
      </c>
    </row>
    <row r="47" spans="2:17" s="110" customFormat="1" ht="22.5" customHeight="1">
      <c r="B47" s="656">
        <f t="shared" si="10"/>
        <v>0</v>
      </c>
      <c r="C47" s="657"/>
      <c r="D47" s="658"/>
      <c r="E47" s="117">
        <f t="shared" ref="E47:Q47" si="22">E17</f>
        <v>0</v>
      </c>
      <c r="F47" s="118">
        <f t="shared" si="22"/>
        <v>0</v>
      </c>
      <c r="G47" s="119">
        <f t="shared" si="22"/>
        <v>0</v>
      </c>
      <c r="H47" s="120">
        <f t="shared" si="22"/>
        <v>0</v>
      </c>
      <c r="I47" s="96">
        <f t="shared" si="22"/>
        <v>0</v>
      </c>
      <c r="J47" s="120" t="str">
        <f t="shared" si="22"/>
        <v/>
      </c>
      <c r="K47" s="97">
        <f t="shared" si="22"/>
        <v>0</v>
      </c>
      <c r="L47" s="119" t="str">
        <f t="shared" si="22"/>
        <v/>
      </c>
      <c r="M47" s="121" t="str">
        <f t="shared" si="22"/>
        <v/>
      </c>
      <c r="N47" s="119" t="str">
        <f t="shared" si="22"/>
        <v/>
      </c>
      <c r="O47" s="99" t="str">
        <f t="shared" si="22"/>
        <v/>
      </c>
      <c r="P47" s="97" t="str">
        <f t="shared" si="22"/>
        <v/>
      </c>
      <c r="Q47" s="122" t="str">
        <f t="shared" si="22"/>
        <v/>
      </c>
    </row>
    <row r="48" spans="2:17" s="110" customFormat="1" ht="22.5" customHeight="1">
      <c r="B48" s="656">
        <f t="shared" si="10"/>
        <v>0</v>
      </c>
      <c r="C48" s="657"/>
      <c r="D48" s="658"/>
      <c r="E48" s="117">
        <f t="shared" ref="E48:Q48" si="23">E18</f>
        <v>0</v>
      </c>
      <c r="F48" s="118">
        <f t="shared" si="23"/>
        <v>0</v>
      </c>
      <c r="G48" s="119">
        <f t="shared" si="23"/>
        <v>0</v>
      </c>
      <c r="H48" s="120">
        <f t="shared" si="23"/>
        <v>0</v>
      </c>
      <c r="I48" s="96">
        <f t="shared" si="23"/>
        <v>0</v>
      </c>
      <c r="J48" s="120" t="str">
        <f t="shared" si="23"/>
        <v/>
      </c>
      <c r="K48" s="97">
        <f t="shared" si="23"/>
        <v>0</v>
      </c>
      <c r="L48" s="119" t="str">
        <f t="shared" si="23"/>
        <v/>
      </c>
      <c r="M48" s="121" t="str">
        <f t="shared" si="23"/>
        <v/>
      </c>
      <c r="N48" s="119" t="str">
        <f t="shared" si="23"/>
        <v/>
      </c>
      <c r="O48" s="99" t="str">
        <f t="shared" si="23"/>
        <v/>
      </c>
      <c r="P48" s="97" t="str">
        <f t="shared" si="23"/>
        <v/>
      </c>
      <c r="Q48" s="122" t="str">
        <f t="shared" si="23"/>
        <v/>
      </c>
    </row>
    <row r="49" spans="2:17" s="110" customFormat="1" ht="22.5" customHeight="1">
      <c r="B49" s="656">
        <f t="shared" si="10"/>
        <v>0</v>
      </c>
      <c r="C49" s="657"/>
      <c r="D49" s="658"/>
      <c r="E49" s="117">
        <f t="shared" ref="E49:Q49" si="24">E19</f>
        <v>0</v>
      </c>
      <c r="F49" s="118">
        <f t="shared" si="24"/>
        <v>0</v>
      </c>
      <c r="G49" s="119">
        <f t="shared" si="24"/>
        <v>0</v>
      </c>
      <c r="H49" s="120">
        <f t="shared" si="24"/>
        <v>0</v>
      </c>
      <c r="I49" s="96">
        <f t="shared" si="24"/>
        <v>0</v>
      </c>
      <c r="J49" s="120" t="str">
        <f t="shared" si="24"/>
        <v/>
      </c>
      <c r="K49" s="97">
        <f t="shared" si="24"/>
        <v>0</v>
      </c>
      <c r="L49" s="119" t="str">
        <f t="shared" si="24"/>
        <v/>
      </c>
      <c r="M49" s="121" t="str">
        <f t="shared" si="24"/>
        <v/>
      </c>
      <c r="N49" s="119" t="str">
        <f t="shared" si="24"/>
        <v/>
      </c>
      <c r="O49" s="99" t="str">
        <f t="shared" si="24"/>
        <v/>
      </c>
      <c r="P49" s="97" t="str">
        <f t="shared" si="24"/>
        <v/>
      </c>
      <c r="Q49" s="122" t="str">
        <f t="shared" si="24"/>
        <v/>
      </c>
    </row>
    <row r="50" spans="2:17" s="110" customFormat="1" ht="22.5" customHeight="1">
      <c r="B50" s="656">
        <f t="shared" si="10"/>
        <v>0</v>
      </c>
      <c r="C50" s="657"/>
      <c r="D50" s="658"/>
      <c r="E50" s="117">
        <f t="shared" ref="E50:Q50" si="25">E20</f>
        <v>0</v>
      </c>
      <c r="F50" s="118">
        <f t="shared" si="25"/>
        <v>0</v>
      </c>
      <c r="G50" s="119">
        <f t="shared" si="25"/>
        <v>0</v>
      </c>
      <c r="H50" s="120">
        <f t="shared" si="25"/>
        <v>0</v>
      </c>
      <c r="I50" s="96">
        <f t="shared" si="25"/>
        <v>0</v>
      </c>
      <c r="J50" s="120" t="str">
        <f t="shared" si="25"/>
        <v/>
      </c>
      <c r="K50" s="97">
        <f t="shared" si="25"/>
        <v>0</v>
      </c>
      <c r="L50" s="119" t="str">
        <f t="shared" si="25"/>
        <v/>
      </c>
      <c r="M50" s="121" t="str">
        <f t="shared" si="25"/>
        <v/>
      </c>
      <c r="N50" s="119" t="str">
        <f t="shared" si="25"/>
        <v/>
      </c>
      <c r="O50" s="99" t="str">
        <f t="shared" si="25"/>
        <v/>
      </c>
      <c r="P50" s="97" t="str">
        <f t="shared" si="25"/>
        <v/>
      </c>
      <c r="Q50" s="122" t="str">
        <f t="shared" si="25"/>
        <v/>
      </c>
    </row>
    <row r="51" spans="2:17" s="110" customFormat="1" ht="22.5" customHeight="1">
      <c r="B51" s="656">
        <f t="shared" si="10"/>
        <v>0</v>
      </c>
      <c r="C51" s="657"/>
      <c r="D51" s="658"/>
      <c r="E51" s="117">
        <f t="shared" ref="E51:Q51" si="26">E21</f>
        <v>0</v>
      </c>
      <c r="F51" s="118">
        <f t="shared" si="26"/>
        <v>0</v>
      </c>
      <c r="G51" s="119">
        <f t="shared" si="26"/>
        <v>0</v>
      </c>
      <c r="H51" s="120">
        <f t="shared" si="26"/>
        <v>0</v>
      </c>
      <c r="I51" s="96">
        <f t="shared" si="26"/>
        <v>0</v>
      </c>
      <c r="J51" s="120" t="str">
        <f t="shared" si="26"/>
        <v/>
      </c>
      <c r="K51" s="97">
        <f t="shared" si="26"/>
        <v>0</v>
      </c>
      <c r="L51" s="119" t="str">
        <f t="shared" si="26"/>
        <v/>
      </c>
      <c r="M51" s="121" t="str">
        <f t="shared" si="26"/>
        <v/>
      </c>
      <c r="N51" s="119" t="str">
        <f t="shared" si="26"/>
        <v/>
      </c>
      <c r="O51" s="99" t="str">
        <f t="shared" si="26"/>
        <v/>
      </c>
      <c r="P51" s="97" t="str">
        <f t="shared" si="26"/>
        <v/>
      </c>
      <c r="Q51" s="122" t="str">
        <f t="shared" si="26"/>
        <v/>
      </c>
    </row>
    <row r="52" spans="2:17" s="110" customFormat="1" ht="22.5" customHeight="1">
      <c r="B52" s="656">
        <f t="shared" si="10"/>
        <v>0</v>
      </c>
      <c r="C52" s="657"/>
      <c r="D52" s="658"/>
      <c r="E52" s="117">
        <f t="shared" ref="E52:Q52" si="27">E22</f>
        <v>0</v>
      </c>
      <c r="F52" s="118">
        <f t="shared" si="27"/>
        <v>0</v>
      </c>
      <c r="G52" s="119">
        <f t="shared" si="27"/>
        <v>0</v>
      </c>
      <c r="H52" s="120">
        <f t="shared" si="27"/>
        <v>0</v>
      </c>
      <c r="I52" s="96">
        <f t="shared" si="27"/>
        <v>0</v>
      </c>
      <c r="J52" s="120" t="str">
        <f t="shared" si="27"/>
        <v/>
      </c>
      <c r="K52" s="97">
        <f t="shared" si="27"/>
        <v>0</v>
      </c>
      <c r="L52" s="119" t="str">
        <f t="shared" si="27"/>
        <v/>
      </c>
      <c r="M52" s="121" t="str">
        <f t="shared" si="27"/>
        <v/>
      </c>
      <c r="N52" s="119" t="str">
        <f t="shared" si="27"/>
        <v/>
      </c>
      <c r="O52" s="99" t="str">
        <f t="shared" si="27"/>
        <v/>
      </c>
      <c r="P52" s="97" t="str">
        <f t="shared" si="27"/>
        <v/>
      </c>
      <c r="Q52" s="122" t="str">
        <f t="shared" si="27"/>
        <v/>
      </c>
    </row>
    <row r="53" spans="2:17" s="110" customFormat="1" ht="22.5" customHeight="1">
      <c r="B53" s="656">
        <f t="shared" si="10"/>
        <v>0</v>
      </c>
      <c r="C53" s="657"/>
      <c r="D53" s="658"/>
      <c r="E53" s="117">
        <f t="shared" ref="E53:Q53" si="28">E23</f>
        <v>0</v>
      </c>
      <c r="F53" s="118">
        <f t="shared" si="28"/>
        <v>0</v>
      </c>
      <c r="G53" s="119">
        <f t="shared" si="28"/>
        <v>0</v>
      </c>
      <c r="H53" s="120">
        <f t="shared" si="28"/>
        <v>0</v>
      </c>
      <c r="I53" s="96">
        <f t="shared" si="28"/>
        <v>0</v>
      </c>
      <c r="J53" s="120" t="str">
        <f t="shared" si="28"/>
        <v/>
      </c>
      <c r="K53" s="97">
        <f t="shared" si="28"/>
        <v>0</v>
      </c>
      <c r="L53" s="119" t="str">
        <f t="shared" si="28"/>
        <v/>
      </c>
      <c r="M53" s="121" t="str">
        <f t="shared" si="28"/>
        <v/>
      </c>
      <c r="N53" s="119" t="str">
        <f t="shared" si="28"/>
        <v/>
      </c>
      <c r="O53" s="99" t="str">
        <f t="shared" si="28"/>
        <v/>
      </c>
      <c r="P53" s="97" t="str">
        <f t="shared" si="28"/>
        <v/>
      </c>
      <c r="Q53" s="122" t="str">
        <f t="shared" si="28"/>
        <v/>
      </c>
    </row>
    <row r="54" spans="2:17" s="110" customFormat="1" ht="22.5" customHeight="1">
      <c r="B54" s="656">
        <f t="shared" si="10"/>
        <v>0</v>
      </c>
      <c r="C54" s="657"/>
      <c r="D54" s="658"/>
      <c r="E54" s="117">
        <f t="shared" ref="E54:Q54" si="29">E24</f>
        <v>0</v>
      </c>
      <c r="F54" s="118">
        <f t="shared" si="29"/>
        <v>0</v>
      </c>
      <c r="G54" s="119">
        <f t="shared" si="29"/>
        <v>0</v>
      </c>
      <c r="H54" s="120">
        <f t="shared" si="29"/>
        <v>0</v>
      </c>
      <c r="I54" s="96">
        <f t="shared" si="29"/>
        <v>0</v>
      </c>
      <c r="J54" s="120" t="str">
        <f t="shared" si="29"/>
        <v/>
      </c>
      <c r="K54" s="97">
        <f t="shared" si="29"/>
        <v>0</v>
      </c>
      <c r="L54" s="119" t="str">
        <f t="shared" si="29"/>
        <v/>
      </c>
      <c r="M54" s="121" t="str">
        <f t="shared" si="29"/>
        <v/>
      </c>
      <c r="N54" s="119" t="str">
        <f t="shared" si="29"/>
        <v/>
      </c>
      <c r="O54" s="99" t="str">
        <f t="shared" si="29"/>
        <v/>
      </c>
      <c r="P54" s="97" t="str">
        <f t="shared" si="29"/>
        <v/>
      </c>
      <c r="Q54" s="122" t="str">
        <f t="shared" si="29"/>
        <v/>
      </c>
    </row>
    <row r="55" spans="2:17" s="110" customFormat="1" ht="22.5" customHeight="1">
      <c r="B55" s="656">
        <f t="shared" si="10"/>
        <v>0</v>
      </c>
      <c r="C55" s="657"/>
      <c r="D55" s="658"/>
      <c r="E55" s="117">
        <f t="shared" ref="E55:Q55" si="30">E25</f>
        <v>0</v>
      </c>
      <c r="F55" s="118">
        <f t="shared" si="30"/>
        <v>0</v>
      </c>
      <c r="G55" s="119">
        <f t="shared" si="30"/>
        <v>0</v>
      </c>
      <c r="H55" s="120">
        <f t="shared" si="30"/>
        <v>0</v>
      </c>
      <c r="I55" s="96">
        <f t="shared" si="30"/>
        <v>0</v>
      </c>
      <c r="J55" s="120" t="str">
        <f t="shared" si="30"/>
        <v/>
      </c>
      <c r="K55" s="97">
        <f t="shared" si="30"/>
        <v>0</v>
      </c>
      <c r="L55" s="119" t="str">
        <f t="shared" si="30"/>
        <v/>
      </c>
      <c r="M55" s="121" t="str">
        <f t="shared" si="30"/>
        <v/>
      </c>
      <c r="N55" s="119" t="str">
        <f t="shared" si="30"/>
        <v/>
      </c>
      <c r="O55" s="99" t="str">
        <f t="shared" si="30"/>
        <v/>
      </c>
      <c r="P55" s="97" t="str">
        <f t="shared" si="30"/>
        <v/>
      </c>
      <c r="Q55" s="122" t="str">
        <f t="shared" si="30"/>
        <v/>
      </c>
    </row>
    <row r="56" spans="2:17" s="110" customFormat="1" ht="22.5" customHeight="1">
      <c r="B56" s="656">
        <f t="shared" si="10"/>
        <v>0</v>
      </c>
      <c r="C56" s="657"/>
      <c r="D56" s="658"/>
      <c r="E56" s="117">
        <f t="shared" ref="E56:Q56" si="31">E26</f>
        <v>0</v>
      </c>
      <c r="F56" s="118">
        <f t="shared" si="31"/>
        <v>0</v>
      </c>
      <c r="G56" s="119">
        <f t="shared" si="31"/>
        <v>0</v>
      </c>
      <c r="H56" s="120">
        <f t="shared" si="31"/>
        <v>0</v>
      </c>
      <c r="I56" s="96">
        <f t="shared" si="31"/>
        <v>0</v>
      </c>
      <c r="J56" s="120" t="str">
        <f t="shared" si="31"/>
        <v/>
      </c>
      <c r="K56" s="97">
        <f t="shared" si="31"/>
        <v>0</v>
      </c>
      <c r="L56" s="119" t="str">
        <f t="shared" si="31"/>
        <v/>
      </c>
      <c r="M56" s="121" t="str">
        <f t="shared" si="31"/>
        <v/>
      </c>
      <c r="N56" s="119" t="str">
        <f t="shared" si="31"/>
        <v/>
      </c>
      <c r="O56" s="99" t="str">
        <f t="shared" si="31"/>
        <v/>
      </c>
      <c r="P56" s="97" t="str">
        <f t="shared" si="31"/>
        <v/>
      </c>
      <c r="Q56" s="122" t="str">
        <f t="shared" si="31"/>
        <v/>
      </c>
    </row>
    <row r="57" spans="2:17" s="110" customFormat="1" ht="22.5" customHeight="1">
      <c r="B57" s="656">
        <f t="shared" si="10"/>
        <v>0</v>
      </c>
      <c r="C57" s="657"/>
      <c r="D57" s="658"/>
      <c r="E57" s="117">
        <f t="shared" ref="E57:Q57" si="32">E27</f>
        <v>0</v>
      </c>
      <c r="F57" s="118">
        <f t="shared" si="32"/>
        <v>0</v>
      </c>
      <c r="G57" s="119">
        <f t="shared" si="32"/>
        <v>0</v>
      </c>
      <c r="H57" s="120">
        <f t="shared" si="32"/>
        <v>0</v>
      </c>
      <c r="I57" s="96">
        <f t="shared" si="32"/>
        <v>0</v>
      </c>
      <c r="J57" s="120" t="str">
        <f t="shared" si="32"/>
        <v/>
      </c>
      <c r="K57" s="97">
        <f t="shared" si="32"/>
        <v>0</v>
      </c>
      <c r="L57" s="119" t="str">
        <f t="shared" si="32"/>
        <v/>
      </c>
      <c r="M57" s="121" t="str">
        <f t="shared" si="32"/>
        <v/>
      </c>
      <c r="N57" s="119" t="str">
        <f t="shared" si="32"/>
        <v/>
      </c>
      <c r="O57" s="99" t="str">
        <f t="shared" si="32"/>
        <v/>
      </c>
      <c r="P57" s="97" t="str">
        <f t="shared" si="32"/>
        <v/>
      </c>
      <c r="Q57" s="122" t="str">
        <f t="shared" si="32"/>
        <v/>
      </c>
    </row>
    <row r="58" spans="2:17" s="110" customFormat="1" ht="22.5" customHeight="1">
      <c r="B58" s="656">
        <f t="shared" si="10"/>
        <v>0</v>
      </c>
      <c r="C58" s="657"/>
      <c r="D58" s="658"/>
      <c r="E58" s="117">
        <f t="shared" ref="E58:Q58" si="33">E28</f>
        <v>0</v>
      </c>
      <c r="F58" s="118">
        <f t="shared" si="33"/>
        <v>0</v>
      </c>
      <c r="G58" s="119">
        <f t="shared" si="33"/>
        <v>0</v>
      </c>
      <c r="H58" s="120">
        <f t="shared" si="33"/>
        <v>0</v>
      </c>
      <c r="I58" s="96">
        <f t="shared" si="33"/>
        <v>0</v>
      </c>
      <c r="J58" s="120" t="str">
        <f t="shared" si="33"/>
        <v/>
      </c>
      <c r="K58" s="97">
        <f t="shared" si="33"/>
        <v>0</v>
      </c>
      <c r="L58" s="119" t="str">
        <f t="shared" si="33"/>
        <v/>
      </c>
      <c r="M58" s="121" t="str">
        <f t="shared" si="33"/>
        <v/>
      </c>
      <c r="N58" s="119" t="str">
        <f t="shared" si="33"/>
        <v/>
      </c>
      <c r="O58" s="99" t="str">
        <f t="shared" si="33"/>
        <v/>
      </c>
      <c r="P58" s="97" t="str">
        <f t="shared" si="33"/>
        <v/>
      </c>
      <c r="Q58" s="122" t="str">
        <f t="shared" si="33"/>
        <v/>
      </c>
    </row>
    <row r="59" spans="2:17" s="110" customFormat="1" ht="22.5" customHeight="1">
      <c r="B59" s="656">
        <f t="shared" si="10"/>
        <v>0</v>
      </c>
      <c r="C59" s="657"/>
      <c r="D59" s="658"/>
      <c r="E59" s="117">
        <f t="shared" ref="E59:Q59" si="34">E29</f>
        <v>0</v>
      </c>
      <c r="F59" s="118">
        <f t="shared" si="34"/>
        <v>0</v>
      </c>
      <c r="G59" s="119">
        <f t="shared" si="34"/>
        <v>0</v>
      </c>
      <c r="H59" s="120">
        <f t="shared" si="34"/>
        <v>0</v>
      </c>
      <c r="I59" s="96">
        <f t="shared" si="34"/>
        <v>0</v>
      </c>
      <c r="J59" s="120" t="str">
        <f t="shared" si="34"/>
        <v/>
      </c>
      <c r="K59" s="97">
        <f t="shared" si="34"/>
        <v>0</v>
      </c>
      <c r="L59" s="119" t="str">
        <f t="shared" si="34"/>
        <v/>
      </c>
      <c r="M59" s="121" t="str">
        <f t="shared" si="34"/>
        <v/>
      </c>
      <c r="N59" s="119" t="str">
        <f t="shared" si="34"/>
        <v/>
      </c>
      <c r="O59" s="99" t="str">
        <f t="shared" si="34"/>
        <v/>
      </c>
      <c r="P59" s="97" t="str">
        <f t="shared" si="34"/>
        <v/>
      </c>
      <c r="Q59" s="122" t="str">
        <f t="shared" si="34"/>
        <v/>
      </c>
    </row>
    <row r="60" spans="2:17" s="110" customFormat="1" ht="22.5" customHeight="1" thickBot="1">
      <c r="B60" s="676">
        <f t="shared" si="10"/>
        <v>0</v>
      </c>
      <c r="C60" s="677"/>
      <c r="D60" s="678"/>
      <c r="E60" s="123">
        <f t="shared" ref="E60:Q60" si="35">E30</f>
        <v>0</v>
      </c>
      <c r="F60" s="124">
        <f t="shared" si="35"/>
        <v>0</v>
      </c>
      <c r="G60" s="125">
        <f t="shared" si="35"/>
        <v>0</v>
      </c>
      <c r="H60" s="126">
        <f t="shared" si="35"/>
        <v>0</v>
      </c>
      <c r="I60" s="105">
        <f t="shared" si="35"/>
        <v>0</v>
      </c>
      <c r="J60" s="126" t="str">
        <f t="shared" si="35"/>
        <v/>
      </c>
      <c r="K60" s="106">
        <f t="shared" si="35"/>
        <v>0</v>
      </c>
      <c r="L60" s="125" t="str">
        <f t="shared" si="35"/>
        <v/>
      </c>
      <c r="M60" s="127" t="str">
        <f t="shared" si="35"/>
        <v/>
      </c>
      <c r="N60" s="125" t="str">
        <f t="shared" si="35"/>
        <v/>
      </c>
      <c r="O60" s="108" t="str">
        <f t="shared" si="35"/>
        <v/>
      </c>
      <c r="P60" s="106" t="str">
        <f t="shared" si="35"/>
        <v/>
      </c>
      <c r="Q60" s="128" t="str">
        <f t="shared" si="35"/>
        <v/>
      </c>
    </row>
    <row r="61" spans="2:17" s="110" customFormat="1" ht="30.75" customHeight="1">
      <c r="G61" s="679" t="s">
        <v>95</v>
      </c>
      <c r="H61" s="679"/>
      <c r="I61" s="679"/>
      <c r="J61" s="679"/>
      <c r="K61" s="679"/>
      <c r="L61" s="679"/>
      <c r="Q61" s="129" t="s">
        <v>111</v>
      </c>
    </row>
    <row r="62" spans="2:17" s="110" customFormat="1" ht="27" customHeight="1">
      <c r="G62" s="662" t="str">
        <f>G2</f>
        <v>西暦2023年10月15日</v>
      </c>
      <c r="H62" s="662"/>
      <c r="I62" s="662"/>
      <c r="J62" s="662"/>
      <c r="K62" s="662"/>
      <c r="L62" s="662"/>
    </row>
    <row r="63" spans="2:17" s="110" customFormat="1" ht="17.25">
      <c r="C63" s="111" t="s">
        <v>97</v>
      </c>
      <c r="D63" s="663" t="str">
        <f>D3</f>
        <v/>
      </c>
      <c r="E63" s="664"/>
      <c r="F63" s="664"/>
      <c r="G63" s="664"/>
      <c r="H63" s="664"/>
      <c r="I63" s="112"/>
      <c r="J63" s="112"/>
      <c r="K63" s="112"/>
      <c r="M63" s="111" t="s">
        <v>98</v>
      </c>
      <c r="N63" s="665" t="str">
        <f>N3</f>
        <v/>
      </c>
      <c r="O63" s="664"/>
      <c r="P63" s="664"/>
      <c r="Q63" s="664"/>
    </row>
    <row r="64" spans="2:17" s="110" customFormat="1" ht="14.25" thickBot="1"/>
    <row r="65" spans="2:17" s="110" customFormat="1" ht="22.5" customHeight="1">
      <c r="B65" s="666" t="s">
        <v>99</v>
      </c>
      <c r="C65" s="667"/>
      <c r="D65" s="668"/>
      <c r="E65" s="672" t="s">
        <v>100</v>
      </c>
      <c r="F65" s="674" t="s">
        <v>101</v>
      </c>
      <c r="G65" s="652"/>
      <c r="H65" s="652"/>
      <c r="I65" s="675" t="s">
        <v>102</v>
      </c>
      <c r="J65" s="652"/>
      <c r="K65" s="674" t="s">
        <v>103</v>
      </c>
      <c r="L65" s="653"/>
      <c r="M65" s="651" t="s">
        <v>104</v>
      </c>
      <c r="N65" s="652"/>
      <c r="O65" s="653"/>
      <c r="P65" s="654" t="s">
        <v>105</v>
      </c>
      <c r="Q65" s="655"/>
    </row>
    <row r="66" spans="2:17" s="110" customFormat="1" ht="22.5" customHeight="1">
      <c r="B66" s="669"/>
      <c r="C66" s="670"/>
      <c r="D66" s="671"/>
      <c r="E66" s="673"/>
      <c r="F66" s="113" t="s">
        <v>106</v>
      </c>
      <c r="G66" s="113" t="s">
        <v>107</v>
      </c>
      <c r="H66" s="114" t="s">
        <v>108</v>
      </c>
      <c r="I66" s="87" t="s">
        <v>106</v>
      </c>
      <c r="J66" s="114" t="s">
        <v>108</v>
      </c>
      <c r="K66" s="88" t="s">
        <v>106</v>
      </c>
      <c r="L66" s="113" t="s">
        <v>108</v>
      </c>
      <c r="M66" s="115" t="s">
        <v>106</v>
      </c>
      <c r="N66" s="113" t="s">
        <v>108</v>
      </c>
      <c r="O66" s="89" t="s">
        <v>109</v>
      </c>
      <c r="P66" s="89" t="s">
        <v>106</v>
      </c>
      <c r="Q66" s="116" t="s">
        <v>108</v>
      </c>
    </row>
    <row r="67" spans="2:17" s="110" customFormat="1" ht="22.5" customHeight="1">
      <c r="B67" s="656">
        <f>B7</f>
        <v>0</v>
      </c>
      <c r="C67" s="657"/>
      <c r="D67" s="658"/>
      <c r="E67" s="117">
        <f>E7</f>
        <v>0</v>
      </c>
      <c r="F67" s="118">
        <f t="shared" ref="F67:Q67" si="36">F7</f>
        <v>0</v>
      </c>
      <c r="G67" s="119">
        <f t="shared" si="36"/>
        <v>0</v>
      </c>
      <c r="H67" s="120">
        <f t="shared" si="36"/>
        <v>0</v>
      </c>
      <c r="I67" s="96">
        <f t="shared" si="36"/>
        <v>0</v>
      </c>
      <c r="J67" s="120" t="str">
        <f t="shared" si="36"/>
        <v/>
      </c>
      <c r="K67" s="97">
        <f t="shared" si="36"/>
        <v>0</v>
      </c>
      <c r="L67" s="119" t="str">
        <f t="shared" si="36"/>
        <v/>
      </c>
      <c r="M67" s="121" t="str">
        <f t="shared" si="36"/>
        <v/>
      </c>
      <c r="N67" s="119" t="str">
        <f t="shared" si="36"/>
        <v/>
      </c>
      <c r="O67" s="99" t="str">
        <f t="shared" si="36"/>
        <v/>
      </c>
      <c r="P67" s="97" t="str">
        <f t="shared" si="36"/>
        <v/>
      </c>
      <c r="Q67" s="122" t="str">
        <f t="shared" si="36"/>
        <v/>
      </c>
    </row>
    <row r="68" spans="2:17" s="110" customFormat="1" ht="22.5" customHeight="1">
      <c r="B68" s="656">
        <f t="shared" ref="B68:B90" si="37">B38</f>
        <v>0</v>
      </c>
      <c r="C68" s="657"/>
      <c r="D68" s="658"/>
      <c r="E68" s="117">
        <f t="shared" ref="E68:Q68" si="38">E8</f>
        <v>0</v>
      </c>
      <c r="F68" s="118">
        <f t="shared" si="38"/>
        <v>0</v>
      </c>
      <c r="G68" s="119">
        <f t="shared" si="38"/>
        <v>0</v>
      </c>
      <c r="H68" s="120">
        <f t="shared" si="38"/>
        <v>0</v>
      </c>
      <c r="I68" s="96">
        <f t="shared" si="38"/>
        <v>0</v>
      </c>
      <c r="J68" s="120" t="str">
        <f t="shared" si="38"/>
        <v/>
      </c>
      <c r="K68" s="97">
        <f t="shared" si="38"/>
        <v>0</v>
      </c>
      <c r="L68" s="119" t="str">
        <f t="shared" si="38"/>
        <v/>
      </c>
      <c r="M68" s="121" t="str">
        <f t="shared" si="38"/>
        <v/>
      </c>
      <c r="N68" s="119" t="str">
        <f t="shared" si="38"/>
        <v/>
      </c>
      <c r="O68" s="99" t="str">
        <f t="shared" si="38"/>
        <v/>
      </c>
      <c r="P68" s="97" t="str">
        <f t="shared" si="38"/>
        <v/>
      </c>
      <c r="Q68" s="122" t="str">
        <f t="shared" si="38"/>
        <v/>
      </c>
    </row>
    <row r="69" spans="2:17" s="110" customFormat="1" ht="22.5" customHeight="1">
      <c r="B69" s="656">
        <f t="shared" si="37"/>
        <v>0</v>
      </c>
      <c r="C69" s="657"/>
      <c r="D69" s="658"/>
      <c r="E69" s="117">
        <f t="shared" ref="E69:Q69" si="39">E9</f>
        <v>0</v>
      </c>
      <c r="F69" s="118">
        <f t="shared" si="39"/>
        <v>0</v>
      </c>
      <c r="G69" s="119">
        <f t="shared" si="39"/>
        <v>0</v>
      </c>
      <c r="H69" s="120">
        <f t="shared" si="39"/>
        <v>0</v>
      </c>
      <c r="I69" s="96">
        <f t="shared" si="39"/>
        <v>0</v>
      </c>
      <c r="J69" s="120" t="str">
        <f t="shared" si="39"/>
        <v/>
      </c>
      <c r="K69" s="97">
        <f t="shared" si="39"/>
        <v>0</v>
      </c>
      <c r="L69" s="119" t="str">
        <f t="shared" si="39"/>
        <v/>
      </c>
      <c r="M69" s="121" t="str">
        <f t="shared" si="39"/>
        <v/>
      </c>
      <c r="N69" s="119" t="str">
        <f t="shared" si="39"/>
        <v/>
      </c>
      <c r="O69" s="99" t="str">
        <f t="shared" si="39"/>
        <v/>
      </c>
      <c r="P69" s="97" t="str">
        <f t="shared" si="39"/>
        <v/>
      </c>
      <c r="Q69" s="122" t="str">
        <f t="shared" si="39"/>
        <v/>
      </c>
    </row>
    <row r="70" spans="2:17" s="110" customFormat="1" ht="22.5" customHeight="1">
      <c r="B70" s="656">
        <f t="shared" si="37"/>
        <v>0</v>
      </c>
      <c r="C70" s="657"/>
      <c r="D70" s="658"/>
      <c r="E70" s="117">
        <f t="shared" ref="E70:Q70" si="40">E10</f>
        <v>0</v>
      </c>
      <c r="F70" s="118">
        <f t="shared" si="40"/>
        <v>0</v>
      </c>
      <c r="G70" s="119">
        <f t="shared" si="40"/>
        <v>0</v>
      </c>
      <c r="H70" s="120">
        <f t="shared" si="40"/>
        <v>0</v>
      </c>
      <c r="I70" s="96">
        <f t="shared" si="40"/>
        <v>0</v>
      </c>
      <c r="J70" s="120" t="str">
        <f t="shared" si="40"/>
        <v/>
      </c>
      <c r="K70" s="97">
        <f t="shared" si="40"/>
        <v>0</v>
      </c>
      <c r="L70" s="119" t="str">
        <f t="shared" si="40"/>
        <v/>
      </c>
      <c r="M70" s="121" t="str">
        <f t="shared" si="40"/>
        <v/>
      </c>
      <c r="N70" s="119" t="str">
        <f t="shared" si="40"/>
        <v/>
      </c>
      <c r="O70" s="99" t="str">
        <f t="shared" si="40"/>
        <v/>
      </c>
      <c r="P70" s="97" t="str">
        <f t="shared" si="40"/>
        <v/>
      </c>
      <c r="Q70" s="122" t="str">
        <f t="shared" si="40"/>
        <v/>
      </c>
    </row>
    <row r="71" spans="2:17" s="110" customFormat="1" ht="22.5" customHeight="1">
      <c r="B71" s="656">
        <f t="shared" si="37"/>
        <v>0</v>
      </c>
      <c r="C71" s="657"/>
      <c r="D71" s="658"/>
      <c r="E71" s="117">
        <f t="shared" ref="E71:Q71" si="41">E11</f>
        <v>0</v>
      </c>
      <c r="F71" s="118">
        <f t="shared" si="41"/>
        <v>0</v>
      </c>
      <c r="G71" s="119">
        <f t="shared" si="41"/>
        <v>0</v>
      </c>
      <c r="H71" s="120">
        <f t="shared" si="41"/>
        <v>0</v>
      </c>
      <c r="I71" s="96">
        <f t="shared" si="41"/>
        <v>0</v>
      </c>
      <c r="J71" s="120" t="str">
        <f t="shared" si="41"/>
        <v/>
      </c>
      <c r="K71" s="97">
        <f t="shared" si="41"/>
        <v>0</v>
      </c>
      <c r="L71" s="119" t="str">
        <f t="shared" si="41"/>
        <v/>
      </c>
      <c r="M71" s="121" t="str">
        <f t="shared" si="41"/>
        <v/>
      </c>
      <c r="N71" s="119" t="str">
        <f t="shared" si="41"/>
        <v/>
      </c>
      <c r="O71" s="99" t="str">
        <f t="shared" si="41"/>
        <v/>
      </c>
      <c r="P71" s="97" t="str">
        <f t="shared" si="41"/>
        <v/>
      </c>
      <c r="Q71" s="122" t="str">
        <f t="shared" si="41"/>
        <v/>
      </c>
    </row>
    <row r="72" spans="2:17" s="110" customFormat="1" ht="22.5" customHeight="1">
      <c r="B72" s="656">
        <f t="shared" si="37"/>
        <v>0</v>
      </c>
      <c r="C72" s="657"/>
      <c r="D72" s="658"/>
      <c r="E72" s="117">
        <f t="shared" ref="E72:Q72" si="42">E12</f>
        <v>0</v>
      </c>
      <c r="F72" s="118">
        <f t="shared" si="42"/>
        <v>0</v>
      </c>
      <c r="G72" s="119">
        <f t="shared" si="42"/>
        <v>0</v>
      </c>
      <c r="H72" s="120">
        <f t="shared" si="42"/>
        <v>0</v>
      </c>
      <c r="I72" s="96">
        <f t="shared" si="42"/>
        <v>0</v>
      </c>
      <c r="J72" s="120" t="str">
        <f t="shared" si="42"/>
        <v/>
      </c>
      <c r="K72" s="97">
        <f t="shared" si="42"/>
        <v>0</v>
      </c>
      <c r="L72" s="119" t="str">
        <f t="shared" si="42"/>
        <v/>
      </c>
      <c r="M72" s="121" t="str">
        <f t="shared" si="42"/>
        <v/>
      </c>
      <c r="N72" s="119" t="str">
        <f t="shared" si="42"/>
        <v/>
      </c>
      <c r="O72" s="99" t="str">
        <f t="shared" si="42"/>
        <v/>
      </c>
      <c r="P72" s="97" t="str">
        <f t="shared" si="42"/>
        <v/>
      </c>
      <c r="Q72" s="122" t="str">
        <f t="shared" si="42"/>
        <v/>
      </c>
    </row>
    <row r="73" spans="2:17" s="110" customFormat="1" ht="22.5" customHeight="1">
      <c r="B73" s="656">
        <f t="shared" si="37"/>
        <v>0</v>
      </c>
      <c r="C73" s="657"/>
      <c r="D73" s="658"/>
      <c r="E73" s="117">
        <f t="shared" ref="E73:Q73" si="43">E13</f>
        <v>0</v>
      </c>
      <c r="F73" s="118">
        <f t="shared" si="43"/>
        <v>0</v>
      </c>
      <c r="G73" s="119">
        <f t="shared" si="43"/>
        <v>0</v>
      </c>
      <c r="H73" s="120">
        <f t="shared" si="43"/>
        <v>0</v>
      </c>
      <c r="I73" s="96">
        <f t="shared" si="43"/>
        <v>0</v>
      </c>
      <c r="J73" s="120" t="str">
        <f t="shared" si="43"/>
        <v/>
      </c>
      <c r="K73" s="97">
        <f t="shared" si="43"/>
        <v>0</v>
      </c>
      <c r="L73" s="119" t="str">
        <f t="shared" si="43"/>
        <v/>
      </c>
      <c r="M73" s="121" t="str">
        <f t="shared" si="43"/>
        <v/>
      </c>
      <c r="N73" s="119" t="str">
        <f t="shared" si="43"/>
        <v/>
      </c>
      <c r="O73" s="99" t="str">
        <f t="shared" si="43"/>
        <v/>
      </c>
      <c r="P73" s="97" t="str">
        <f t="shared" si="43"/>
        <v/>
      </c>
      <c r="Q73" s="122" t="str">
        <f t="shared" si="43"/>
        <v/>
      </c>
    </row>
    <row r="74" spans="2:17" s="110" customFormat="1" ht="22.5" customHeight="1">
      <c r="B74" s="656">
        <f t="shared" si="37"/>
        <v>0</v>
      </c>
      <c r="C74" s="657"/>
      <c r="D74" s="658"/>
      <c r="E74" s="117">
        <f t="shared" ref="E74:Q74" si="44">E14</f>
        <v>0</v>
      </c>
      <c r="F74" s="118">
        <f t="shared" si="44"/>
        <v>0</v>
      </c>
      <c r="G74" s="119">
        <f t="shared" si="44"/>
        <v>0</v>
      </c>
      <c r="H74" s="120">
        <f t="shared" si="44"/>
        <v>0</v>
      </c>
      <c r="I74" s="96">
        <f t="shared" si="44"/>
        <v>0</v>
      </c>
      <c r="J74" s="120" t="str">
        <f t="shared" si="44"/>
        <v/>
      </c>
      <c r="K74" s="97">
        <f t="shared" si="44"/>
        <v>0</v>
      </c>
      <c r="L74" s="119" t="str">
        <f t="shared" si="44"/>
        <v/>
      </c>
      <c r="M74" s="121" t="str">
        <f t="shared" si="44"/>
        <v/>
      </c>
      <c r="N74" s="119" t="str">
        <f t="shared" si="44"/>
        <v/>
      </c>
      <c r="O74" s="99" t="str">
        <f t="shared" si="44"/>
        <v/>
      </c>
      <c r="P74" s="97" t="str">
        <f t="shared" si="44"/>
        <v/>
      </c>
      <c r="Q74" s="122" t="str">
        <f t="shared" si="44"/>
        <v/>
      </c>
    </row>
    <row r="75" spans="2:17" s="110" customFormat="1" ht="22.5" customHeight="1">
      <c r="B75" s="656">
        <f t="shared" si="37"/>
        <v>0</v>
      </c>
      <c r="C75" s="657"/>
      <c r="D75" s="658"/>
      <c r="E75" s="117">
        <f t="shared" ref="E75:Q75" si="45">E15</f>
        <v>0</v>
      </c>
      <c r="F75" s="118">
        <f t="shared" si="45"/>
        <v>0</v>
      </c>
      <c r="G75" s="119">
        <f t="shared" si="45"/>
        <v>0</v>
      </c>
      <c r="H75" s="120">
        <f t="shared" si="45"/>
        <v>0</v>
      </c>
      <c r="I75" s="96">
        <f t="shared" si="45"/>
        <v>0</v>
      </c>
      <c r="J75" s="120" t="str">
        <f t="shared" si="45"/>
        <v/>
      </c>
      <c r="K75" s="97">
        <f t="shared" si="45"/>
        <v>0</v>
      </c>
      <c r="L75" s="119" t="str">
        <f t="shared" si="45"/>
        <v/>
      </c>
      <c r="M75" s="121" t="str">
        <f t="shared" si="45"/>
        <v/>
      </c>
      <c r="N75" s="119" t="str">
        <f t="shared" si="45"/>
        <v/>
      </c>
      <c r="O75" s="99" t="str">
        <f t="shared" si="45"/>
        <v/>
      </c>
      <c r="P75" s="97" t="str">
        <f t="shared" si="45"/>
        <v/>
      </c>
      <c r="Q75" s="122" t="str">
        <f t="shared" si="45"/>
        <v/>
      </c>
    </row>
    <row r="76" spans="2:17" s="110" customFormat="1" ht="22.5" customHeight="1">
      <c r="B76" s="656">
        <f t="shared" si="37"/>
        <v>0</v>
      </c>
      <c r="C76" s="657"/>
      <c r="D76" s="658"/>
      <c r="E76" s="117">
        <f t="shared" ref="E76:Q76" si="46">E16</f>
        <v>0</v>
      </c>
      <c r="F76" s="118">
        <f t="shared" si="46"/>
        <v>0</v>
      </c>
      <c r="G76" s="119">
        <f t="shared" si="46"/>
        <v>0</v>
      </c>
      <c r="H76" s="120">
        <f t="shared" si="46"/>
        <v>0</v>
      </c>
      <c r="I76" s="96">
        <f t="shared" si="46"/>
        <v>0</v>
      </c>
      <c r="J76" s="120" t="str">
        <f t="shared" si="46"/>
        <v/>
      </c>
      <c r="K76" s="97">
        <f t="shared" si="46"/>
        <v>0</v>
      </c>
      <c r="L76" s="119" t="str">
        <f t="shared" si="46"/>
        <v/>
      </c>
      <c r="M76" s="121" t="str">
        <f t="shared" si="46"/>
        <v/>
      </c>
      <c r="N76" s="119" t="str">
        <f t="shared" si="46"/>
        <v/>
      </c>
      <c r="O76" s="99" t="str">
        <f t="shared" si="46"/>
        <v/>
      </c>
      <c r="P76" s="97" t="str">
        <f t="shared" si="46"/>
        <v/>
      </c>
      <c r="Q76" s="122" t="str">
        <f t="shared" si="46"/>
        <v/>
      </c>
    </row>
    <row r="77" spans="2:17" s="110" customFormat="1" ht="22.5" customHeight="1">
      <c r="B77" s="656">
        <f t="shared" si="37"/>
        <v>0</v>
      </c>
      <c r="C77" s="657"/>
      <c r="D77" s="658"/>
      <c r="E77" s="117">
        <f t="shared" ref="E77:Q77" si="47">E17</f>
        <v>0</v>
      </c>
      <c r="F77" s="118">
        <f t="shared" si="47"/>
        <v>0</v>
      </c>
      <c r="G77" s="119">
        <f t="shared" si="47"/>
        <v>0</v>
      </c>
      <c r="H77" s="120">
        <f t="shared" si="47"/>
        <v>0</v>
      </c>
      <c r="I77" s="96">
        <f t="shared" si="47"/>
        <v>0</v>
      </c>
      <c r="J77" s="120" t="str">
        <f t="shared" si="47"/>
        <v/>
      </c>
      <c r="K77" s="97">
        <f t="shared" si="47"/>
        <v>0</v>
      </c>
      <c r="L77" s="119" t="str">
        <f t="shared" si="47"/>
        <v/>
      </c>
      <c r="M77" s="121" t="str">
        <f t="shared" si="47"/>
        <v/>
      </c>
      <c r="N77" s="119" t="str">
        <f t="shared" si="47"/>
        <v/>
      </c>
      <c r="O77" s="99" t="str">
        <f t="shared" si="47"/>
        <v/>
      </c>
      <c r="P77" s="97" t="str">
        <f t="shared" si="47"/>
        <v/>
      </c>
      <c r="Q77" s="122" t="str">
        <f t="shared" si="47"/>
        <v/>
      </c>
    </row>
    <row r="78" spans="2:17" s="110" customFormat="1" ht="22.5" customHeight="1">
      <c r="B78" s="656">
        <f t="shared" si="37"/>
        <v>0</v>
      </c>
      <c r="C78" s="657"/>
      <c r="D78" s="658"/>
      <c r="E78" s="117">
        <f t="shared" ref="E78:Q78" si="48">E18</f>
        <v>0</v>
      </c>
      <c r="F78" s="118">
        <f t="shared" si="48"/>
        <v>0</v>
      </c>
      <c r="G78" s="119">
        <f t="shared" si="48"/>
        <v>0</v>
      </c>
      <c r="H78" s="120">
        <f t="shared" si="48"/>
        <v>0</v>
      </c>
      <c r="I78" s="96">
        <f t="shared" si="48"/>
        <v>0</v>
      </c>
      <c r="J78" s="120" t="str">
        <f t="shared" si="48"/>
        <v/>
      </c>
      <c r="K78" s="97">
        <f t="shared" si="48"/>
        <v>0</v>
      </c>
      <c r="L78" s="119" t="str">
        <f t="shared" si="48"/>
        <v/>
      </c>
      <c r="M78" s="121" t="str">
        <f t="shared" si="48"/>
        <v/>
      </c>
      <c r="N78" s="119" t="str">
        <f t="shared" si="48"/>
        <v/>
      </c>
      <c r="O78" s="99" t="str">
        <f t="shared" si="48"/>
        <v/>
      </c>
      <c r="P78" s="97" t="str">
        <f t="shared" si="48"/>
        <v/>
      </c>
      <c r="Q78" s="122" t="str">
        <f t="shared" si="48"/>
        <v/>
      </c>
    </row>
    <row r="79" spans="2:17" s="110" customFormat="1" ht="22.5" customHeight="1">
      <c r="B79" s="656">
        <f t="shared" si="37"/>
        <v>0</v>
      </c>
      <c r="C79" s="657"/>
      <c r="D79" s="658"/>
      <c r="E79" s="117">
        <f t="shared" ref="E79:Q79" si="49">E19</f>
        <v>0</v>
      </c>
      <c r="F79" s="118">
        <f t="shared" si="49"/>
        <v>0</v>
      </c>
      <c r="G79" s="119">
        <f t="shared" si="49"/>
        <v>0</v>
      </c>
      <c r="H79" s="120">
        <f t="shared" si="49"/>
        <v>0</v>
      </c>
      <c r="I79" s="96">
        <f t="shared" si="49"/>
        <v>0</v>
      </c>
      <c r="J79" s="120" t="str">
        <f t="shared" si="49"/>
        <v/>
      </c>
      <c r="K79" s="97">
        <f t="shared" si="49"/>
        <v>0</v>
      </c>
      <c r="L79" s="119" t="str">
        <f t="shared" si="49"/>
        <v/>
      </c>
      <c r="M79" s="121" t="str">
        <f t="shared" si="49"/>
        <v/>
      </c>
      <c r="N79" s="119" t="str">
        <f t="shared" si="49"/>
        <v/>
      </c>
      <c r="O79" s="99" t="str">
        <f t="shared" si="49"/>
        <v/>
      </c>
      <c r="P79" s="97" t="str">
        <f t="shared" si="49"/>
        <v/>
      </c>
      <c r="Q79" s="122" t="str">
        <f t="shared" si="49"/>
        <v/>
      </c>
    </row>
    <row r="80" spans="2:17" s="110" customFormat="1" ht="22.5" customHeight="1">
      <c r="B80" s="656">
        <f t="shared" si="37"/>
        <v>0</v>
      </c>
      <c r="C80" s="657"/>
      <c r="D80" s="658"/>
      <c r="E80" s="117">
        <f t="shared" ref="E80:Q80" si="50">E20</f>
        <v>0</v>
      </c>
      <c r="F80" s="118">
        <f t="shared" si="50"/>
        <v>0</v>
      </c>
      <c r="G80" s="119">
        <f t="shared" si="50"/>
        <v>0</v>
      </c>
      <c r="H80" s="120">
        <f t="shared" si="50"/>
        <v>0</v>
      </c>
      <c r="I80" s="96">
        <f t="shared" si="50"/>
        <v>0</v>
      </c>
      <c r="J80" s="120" t="str">
        <f t="shared" si="50"/>
        <v/>
      </c>
      <c r="K80" s="97">
        <f t="shared" si="50"/>
        <v>0</v>
      </c>
      <c r="L80" s="119" t="str">
        <f t="shared" si="50"/>
        <v/>
      </c>
      <c r="M80" s="121" t="str">
        <f t="shared" si="50"/>
        <v/>
      </c>
      <c r="N80" s="119" t="str">
        <f t="shared" si="50"/>
        <v/>
      </c>
      <c r="O80" s="99" t="str">
        <f t="shared" si="50"/>
        <v/>
      </c>
      <c r="P80" s="97" t="str">
        <f t="shared" si="50"/>
        <v/>
      </c>
      <c r="Q80" s="122" t="str">
        <f t="shared" si="50"/>
        <v/>
      </c>
    </row>
    <row r="81" spans="2:17" s="110" customFormat="1" ht="22.5" customHeight="1">
      <c r="B81" s="656">
        <f t="shared" si="37"/>
        <v>0</v>
      </c>
      <c r="C81" s="657"/>
      <c r="D81" s="658"/>
      <c r="E81" s="117">
        <f t="shared" ref="E81:Q81" si="51">E21</f>
        <v>0</v>
      </c>
      <c r="F81" s="118">
        <f t="shared" si="51"/>
        <v>0</v>
      </c>
      <c r="G81" s="119">
        <f t="shared" si="51"/>
        <v>0</v>
      </c>
      <c r="H81" s="120">
        <f t="shared" si="51"/>
        <v>0</v>
      </c>
      <c r="I81" s="96">
        <f t="shared" si="51"/>
        <v>0</v>
      </c>
      <c r="J81" s="120" t="str">
        <f t="shared" si="51"/>
        <v/>
      </c>
      <c r="K81" s="97">
        <f t="shared" si="51"/>
        <v>0</v>
      </c>
      <c r="L81" s="119" t="str">
        <f t="shared" si="51"/>
        <v/>
      </c>
      <c r="M81" s="121" t="str">
        <f t="shared" si="51"/>
        <v/>
      </c>
      <c r="N81" s="119" t="str">
        <f t="shared" si="51"/>
        <v/>
      </c>
      <c r="O81" s="99" t="str">
        <f t="shared" si="51"/>
        <v/>
      </c>
      <c r="P81" s="97" t="str">
        <f t="shared" si="51"/>
        <v/>
      </c>
      <c r="Q81" s="122" t="str">
        <f t="shared" si="51"/>
        <v/>
      </c>
    </row>
    <row r="82" spans="2:17" s="110" customFormat="1" ht="22.5" customHeight="1">
      <c r="B82" s="656">
        <f t="shared" si="37"/>
        <v>0</v>
      </c>
      <c r="C82" s="657"/>
      <c r="D82" s="658"/>
      <c r="E82" s="117">
        <f t="shared" ref="E82:Q82" si="52">E22</f>
        <v>0</v>
      </c>
      <c r="F82" s="118">
        <f t="shared" si="52"/>
        <v>0</v>
      </c>
      <c r="G82" s="119">
        <f t="shared" si="52"/>
        <v>0</v>
      </c>
      <c r="H82" s="120">
        <f t="shared" si="52"/>
        <v>0</v>
      </c>
      <c r="I82" s="96">
        <f t="shared" si="52"/>
        <v>0</v>
      </c>
      <c r="J82" s="120" t="str">
        <f t="shared" si="52"/>
        <v/>
      </c>
      <c r="K82" s="97">
        <f t="shared" si="52"/>
        <v>0</v>
      </c>
      <c r="L82" s="119" t="str">
        <f t="shared" si="52"/>
        <v/>
      </c>
      <c r="M82" s="121" t="str">
        <f t="shared" si="52"/>
        <v/>
      </c>
      <c r="N82" s="119" t="str">
        <f t="shared" si="52"/>
        <v/>
      </c>
      <c r="O82" s="99" t="str">
        <f t="shared" si="52"/>
        <v/>
      </c>
      <c r="P82" s="97" t="str">
        <f t="shared" si="52"/>
        <v/>
      </c>
      <c r="Q82" s="122" t="str">
        <f t="shared" si="52"/>
        <v/>
      </c>
    </row>
    <row r="83" spans="2:17" s="110" customFormat="1" ht="22.5" customHeight="1">
      <c r="B83" s="656">
        <f t="shared" si="37"/>
        <v>0</v>
      </c>
      <c r="C83" s="657"/>
      <c r="D83" s="658"/>
      <c r="E83" s="117">
        <f t="shared" ref="E83:Q83" si="53">E23</f>
        <v>0</v>
      </c>
      <c r="F83" s="118">
        <f t="shared" si="53"/>
        <v>0</v>
      </c>
      <c r="G83" s="119">
        <f t="shared" si="53"/>
        <v>0</v>
      </c>
      <c r="H83" s="120">
        <f t="shared" si="53"/>
        <v>0</v>
      </c>
      <c r="I83" s="96">
        <f t="shared" si="53"/>
        <v>0</v>
      </c>
      <c r="J83" s="120" t="str">
        <f t="shared" si="53"/>
        <v/>
      </c>
      <c r="K83" s="97">
        <f t="shared" si="53"/>
        <v>0</v>
      </c>
      <c r="L83" s="119" t="str">
        <f t="shared" si="53"/>
        <v/>
      </c>
      <c r="M83" s="121" t="str">
        <f t="shared" si="53"/>
        <v/>
      </c>
      <c r="N83" s="119" t="str">
        <f t="shared" si="53"/>
        <v/>
      </c>
      <c r="O83" s="99" t="str">
        <f t="shared" si="53"/>
        <v/>
      </c>
      <c r="P83" s="97" t="str">
        <f t="shared" si="53"/>
        <v/>
      </c>
      <c r="Q83" s="122" t="str">
        <f t="shared" si="53"/>
        <v/>
      </c>
    </row>
    <row r="84" spans="2:17" s="110" customFormat="1" ht="22.5" customHeight="1">
      <c r="B84" s="656">
        <f t="shared" si="37"/>
        <v>0</v>
      </c>
      <c r="C84" s="657"/>
      <c r="D84" s="658"/>
      <c r="E84" s="117">
        <f t="shared" ref="E84:Q84" si="54">E24</f>
        <v>0</v>
      </c>
      <c r="F84" s="118">
        <f t="shared" si="54"/>
        <v>0</v>
      </c>
      <c r="G84" s="119">
        <f t="shared" si="54"/>
        <v>0</v>
      </c>
      <c r="H84" s="120">
        <f t="shared" si="54"/>
        <v>0</v>
      </c>
      <c r="I84" s="96">
        <f t="shared" si="54"/>
        <v>0</v>
      </c>
      <c r="J84" s="120" t="str">
        <f t="shared" si="54"/>
        <v/>
      </c>
      <c r="K84" s="97">
        <f t="shared" si="54"/>
        <v>0</v>
      </c>
      <c r="L84" s="119" t="str">
        <f t="shared" si="54"/>
        <v/>
      </c>
      <c r="M84" s="121" t="str">
        <f t="shared" si="54"/>
        <v/>
      </c>
      <c r="N84" s="119" t="str">
        <f t="shared" si="54"/>
        <v/>
      </c>
      <c r="O84" s="99" t="str">
        <f t="shared" si="54"/>
        <v/>
      </c>
      <c r="P84" s="97" t="str">
        <f t="shared" si="54"/>
        <v/>
      </c>
      <c r="Q84" s="122" t="str">
        <f t="shared" si="54"/>
        <v/>
      </c>
    </row>
    <row r="85" spans="2:17" s="110" customFormat="1" ht="22.5" customHeight="1">
      <c r="B85" s="656">
        <f t="shared" si="37"/>
        <v>0</v>
      </c>
      <c r="C85" s="657"/>
      <c r="D85" s="658"/>
      <c r="E85" s="117">
        <f t="shared" ref="E85:Q85" si="55">E25</f>
        <v>0</v>
      </c>
      <c r="F85" s="118">
        <f t="shared" si="55"/>
        <v>0</v>
      </c>
      <c r="G85" s="119">
        <f t="shared" si="55"/>
        <v>0</v>
      </c>
      <c r="H85" s="120">
        <f t="shared" si="55"/>
        <v>0</v>
      </c>
      <c r="I85" s="96">
        <f t="shared" si="55"/>
        <v>0</v>
      </c>
      <c r="J85" s="120" t="str">
        <f t="shared" si="55"/>
        <v/>
      </c>
      <c r="K85" s="97">
        <f t="shared" si="55"/>
        <v>0</v>
      </c>
      <c r="L85" s="119" t="str">
        <f t="shared" si="55"/>
        <v/>
      </c>
      <c r="M85" s="121" t="str">
        <f t="shared" si="55"/>
        <v/>
      </c>
      <c r="N85" s="119" t="str">
        <f t="shared" si="55"/>
        <v/>
      </c>
      <c r="O85" s="99" t="str">
        <f t="shared" si="55"/>
        <v/>
      </c>
      <c r="P85" s="97" t="str">
        <f t="shared" si="55"/>
        <v/>
      </c>
      <c r="Q85" s="122" t="str">
        <f t="shared" si="55"/>
        <v/>
      </c>
    </row>
    <row r="86" spans="2:17" s="110" customFormat="1" ht="22.5" customHeight="1">
      <c r="B86" s="656">
        <f t="shared" si="37"/>
        <v>0</v>
      </c>
      <c r="C86" s="657"/>
      <c r="D86" s="658"/>
      <c r="E86" s="117">
        <f t="shared" ref="E86:Q86" si="56">E26</f>
        <v>0</v>
      </c>
      <c r="F86" s="118">
        <f t="shared" si="56"/>
        <v>0</v>
      </c>
      <c r="G86" s="119">
        <f t="shared" si="56"/>
        <v>0</v>
      </c>
      <c r="H86" s="120">
        <f t="shared" si="56"/>
        <v>0</v>
      </c>
      <c r="I86" s="96">
        <f t="shared" si="56"/>
        <v>0</v>
      </c>
      <c r="J86" s="120" t="str">
        <f t="shared" si="56"/>
        <v/>
      </c>
      <c r="K86" s="97">
        <f t="shared" si="56"/>
        <v>0</v>
      </c>
      <c r="L86" s="119" t="str">
        <f t="shared" si="56"/>
        <v/>
      </c>
      <c r="M86" s="121" t="str">
        <f t="shared" si="56"/>
        <v/>
      </c>
      <c r="N86" s="119" t="str">
        <f t="shared" si="56"/>
        <v/>
      </c>
      <c r="O86" s="99" t="str">
        <f t="shared" si="56"/>
        <v/>
      </c>
      <c r="P86" s="97" t="str">
        <f t="shared" si="56"/>
        <v/>
      </c>
      <c r="Q86" s="122" t="str">
        <f t="shared" si="56"/>
        <v/>
      </c>
    </row>
    <row r="87" spans="2:17" s="110" customFormat="1" ht="22.5" customHeight="1">
      <c r="B87" s="656">
        <f t="shared" si="37"/>
        <v>0</v>
      </c>
      <c r="C87" s="657"/>
      <c r="D87" s="658"/>
      <c r="E87" s="117">
        <f t="shared" ref="E87:Q87" si="57">E27</f>
        <v>0</v>
      </c>
      <c r="F87" s="118">
        <f t="shared" si="57"/>
        <v>0</v>
      </c>
      <c r="G87" s="119">
        <f t="shared" si="57"/>
        <v>0</v>
      </c>
      <c r="H87" s="120">
        <f t="shared" si="57"/>
        <v>0</v>
      </c>
      <c r="I87" s="96">
        <f t="shared" si="57"/>
        <v>0</v>
      </c>
      <c r="J87" s="120" t="str">
        <f t="shared" si="57"/>
        <v/>
      </c>
      <c r="K87" s="97">
        <f t="shared" si="57"/>
        <v>0</v>
      </c>
      <c r="L87" s="119" t="str">
        <f t="shared" si="57"/>
        <v/>
      </c>
      <c r="M87" s="121" t="str">
        <f t="shared" si="57"/>
        <v/>
      </c>
      <c r="N87" s="119" t="str">
        <f t="shared" si="57"/>
        <v/>
      </c>
      <c r="O87" s="99" t="str">
        <f t="shared" si="57"/>
        <v/>
      </c>
      <c r="P87" s="97" t="str">
        <f t="shared" si="57"/>
        <v/>
      </c>
      <c r="Q87" s="122" t="str">
        <f t="shared" si="57"/>
        <v/>
      </c>
    </row>
    <row r="88" spans="2:17" s="110" customFormat="1" ht="22.5" customHeight="1">
      <c r="B88" s="656">
        <f t="shared" si="37"/>
        <v>0</v>
      </c>
      <c r="C88" s="657"/>
      <c r="D88" s="658"/>
      <c r="E88" s="117">
        <f t="shared" ref="E88:Q88" si="58">E28</f>
        <v>0</v>
      </c>
      <c r="F88" s="118">
        <f t="shared" si="58"/>
        <v>0</v>
      </c>
      <c r="G88" s="119">
        <f t="shared" si="58"/>
        <v>0</v>
      </c>
      <c r="H88" s="120">
        <f t="shared" si="58"/>
        <v>0</v>
      </c>
      <c r="I88" s="96">
        <f t="shared" si="58"/>
        <v>0</v>
      </c>
      <c r="J88" s="120" t="str">
        <f t="shared" si="58"/>
        <v/>
      </c>
      <c r="K88" s="97">
        <f t="shared" si="58"/>
        <v>0</v>
      </c>
      <c r="L88" s="119" t="str">
        <f t="shared" si="58"/>
        <v/>
      </c>
      <c r="M88" s="121" t="str">
        <f t="shared" si="58"/>
        <v/>
      </c>
      <c r="N88" s="119" t="str">
        <f t="shared" si="58"/>
        <v/>
      </c>
      <c r="O88" s="99" t="str">
        <f t="shared" si="58"/>
        <v/>
      </c>
      <c r="P88" s="97" t="str">
        <f t="shared" si="58"/>
        <v/>
      </c>
      <c r="Q88" s="122" t="str">
        <f t="shared" si="58"/>
        <v/>
      </c>
    </row>
    <row r="89" spans="2:17" s="110" customFormat="1" ht="22.5" customHeight="1">
      <c r="B89" s="656">
        <f t="shared" si="37"/>
        <v>0</v>
      </c>
      <c r="C89" s="657"/>
      <c r="D89" s="658"/>
      <c r="E89" s="117">
        <f t="shared" ref="E89:Q89" si="59">E29</f>
        <v>0</v>
      </c>
      <c r="F89" s="118">
        <f t="shared" si="59"/>
        <v>0</v>
      </c>
      <c r="G89" s="119">
        <f t="shared" si="59"/>
        <v>0</v>
      </c>
      <c r="H89" s="120">
        <f t="shared" si="59"/>
        <v>0</v>
      </c>
      <c r="I89" s="96">
        <f t="shared" si="59"/>
        <v>0</v>
      </c>
      <c r="J89" s="120" t="str">
        <f t="shared" si="59"/>
        <v/>
      </c>
      <c r="K89" s="97">
        <f t="shared" si="59"/>
        <v>0</v>
      </c>
      <c r="L89" s="119" t="str">
        <f t="shared" si="59"/>
        <v/>
      </c>
      <c r="M89" s="121" t="str">
        <f t="shared" si="59"/>
        <v/>
      </c>
      <c r="N89" s="119" t="str">
        <f t="shared" si="59"/>
        <v/>
      </c>
      <c r="O89" s="99" t="str">
        <f t="shared" si="59"/>
        <v/>
      </c>
      <c r="P89" s="97" t="str">
        <f t="shared" si="59"/>
        <v/>
      </c>
      <c r="Q89" s="122" t="str">
        <f t="shared" si="59"/>
        <v/>
      </c>
    </row>
    <row r="90" spans="2:17" s="110" customFormat="1" ht="22.5" customHeight="1" thickBot="1">
      <c r="B90" s="676">
        <f t="shared" si="37"/>
        <v>0</v>
      </c>
      <c r="C90" s="677"/>
      <c r="D90" s="678"/>
      <c r="E90" s="123">
        <f t="shared" ref="E90:Q90" si="60">E30</f>
        <v>0</v>
      </c>
      <c r="F90" s="124">
        <f t="shared" si="60"/>
        <v>0</v>
      </c>
      <c r="G90" s="125">
        <f t="shared" si="60"/>
        <v>0</v>
      </c>
      <c r="H90" s="126">
        <f t="shared" si="60"/>
        <v>0</v>
      </c>
      <c r="I90" s="105">
        <f t="shared" si="60"/>
        <v>0</v>
      </c>
      <c r="J90" s="126" t="str">
        <f t="shared" si="60"/>
        <v/>
      </c>
      <c r="K90" s="106">
        <f t="shared" si="60"/>
        <v>0</v>
      </c>
      <c r="L90" s="125" t="str">
        <f t="shared" si="60"/>
        <v/>
      </c>
      <c r="M90" s="127" t="str">
        <f t="shared" si="60"/>
        <v/>
      </c>
      <c r="N90" s="125" t="str">
        <f t="shared" si="60"/>
        <v/>
      </c>
      <c r="O90" s="108" t="str">
        <f t="shared" si="60"/>
        <v/>
      </c>
      <c r="P90" s="106" t="str">
        <f t="shared" si="60"/>
        <v/>
      </c>
      <c r="Q90" s="128" t="str">
        <f t="shared" si="60"/>
        <v/>
      </c>
    </row>
    <row r="91" spans="2:17" s="110" customFormat="1" ht="30.75" customHeight="1">
      <c r="G91" s="679" t="s">
        <v>95</v>
      </c>
      <c r="H91" s="679"/>
      <c r="I91" s="679"/>
      <c r="J91" s="679"/>
      <c r="K91" s="679"/>
      <c r="L91" s="679"/>
      <c r="Q91" s="129" t="s">
        <v>112</v>
      </c>
    </row>
    <row r="92" spans="2:17" s="110" customFormat="1" ht="27" customHeight="1">
      <c r="G92" s="662" t="str">
        <f>G2</f>
        <v>西暦2023年10月15日</v>
      </c>
      <c r="H92" s="662"/>
      <c r="I92" s="662"/>
      <c r="J92" s="662"/>
      <c r="K92" s="662"/>
      <c r="L92" s="662"/>
    </row>
    <row r="93" spans="2:17" s="110" customFormat="1" ht="17.25">
      <c r="C93" s="111" t="s">
        <v>97</v>
      </c>
      <c r="D93" s="663" t="str">
        <f>D3</f>
        <v/>
      </c>
      <c r="E93" s="664"/>
      <c r="F93" s="664"/>
      <c r="G93" s="664"/>
      <c r="H93" s="664"/>
      <c r="I93" s="112"/>
      <c r="J93" s="112"/>
      <c r="K93" s="112"/>
      <c r="M93" s="111" t="s">
        <v>98</v>
      </c>
      <c r="N93" s="665" t="str">
        <f>N3</f>
        <v/>
      </c>
      <c r="O93" s="664"/>
      <c r="P93" s="664"/>
      <c r="Q93" s="664"/>
    </row>
    <row r="94" spans="2:17" s="110" customFormat="1" ht="14.25" thickBot="1"/>
    <row r="95" spans="2:17" s="110" customFormat="1" ht="22.5" customHeight="1">
      <c r="B95" s="666" t="s">
        <v>99</v>
      </c>
      <c r="C95" s="667"/>
      <c r="D95" s="668"/>
      <c r="E95" s="672" t="s">
        <v>100</v>
      </c>
      <c r="F95" s="674" t="s">
        <v>101</v>
      </c>
      <c r="G95" s="652"/>
      <c r="H95" s="652"/>
      <c r="I95" s="675" t="s">
        <v>102</v>
      </c>
      <c r="J95" s="652"/>
      <c r="K95" s="674" t="s">
        <v>103</v>
      </c>
      <c r="L95" s="653"/>
      <c r="M95" s="651" t="s">
        <v>104</v>
      </c>
      <c r="N95" s="652"/>
      <c r="O95" s="653"/>
      <c r="P95" s="654" t="s">
        <v>105</v>
      </c>
      <c r="Q95" s="655"/>
    </row>
    <row r="96" spans="2:17" s="110" customFormat="1" ht="22.5" customHeight="1">
      <c r="B96" s="669"/>
      <c r="C96" s="670"/>
      <c r="D96" s="671"/>
      <c r="E96" s="673"/>
      <c r="F96" s="113" t="s">
        <v>106</v>
      </c>
      <c r="G96" s="113" t="s">
        <v>107</v>
      </c>
      <c r="H96" s="114" t="s">
        <v>108</v>
      </c>
      <c r="I96" s="87" t="s">
        <v>106</v>
      </c>
      <c r="J96" s="114" t="s">
        <v>108</v>
      </c>
      <c r="K96" s="88" t="s">
        <v>106</v>
      </c>
      <c r="L96" s="113" t="s">
        <v>108</v>
      </c>
      <c r="M96" s="115" t="s">
        <v>106</v>
      </c>
      <c r="N96" s="113" t="s">
        <v>108</v>
      </c>
      <c r="O96" s="89" t="s">
        <v>109</v>
      </c>
      <c r="P96" s="89" t="s">
        <v>106</v>
      </c>
      <c r="Q96" s="116" t="s">
        <v>108</v>
      </c>
    </row>
    <row r="97" spans="2:17" s="110" customFormat="1" ht="22.5" customHeight="1">
      <c r="B97" s="656">
        <f>B7</f>
        <v>0</v>
      </c>
      <c r="C97" s="657"/>
      <c r="D97" s="658"/>
      <c r="E97" s="117">
        <f>E7</f>
        <v>0</v>
      </c>
      <c r="F97" s="118">
        <f t="shared" ref="F97:Q97" si="61">F7</f>
        <v>0</v>
      </c>
      <c r="G97" s="119">
        <f t="shared" si="61"/>
        <v>0</v>
      </c>
      <c r="H97" s="120">
        <f t="shared" si="61"/>
        <v>0</v>
      </c>
      <c r="I97" s="96">
        <f t="shared" si="61"/>
        <v>0</v>
      </c>
      <c r="J97" s="120" t="str">
        <f t="shared" si="61"/>
        <v/>
      </c>
      <c r="K97" s="97">
        <f t="shared" si="61"/>
        <v>0</v>
      </c>
      <c r="L97" s="119" t="str">
        <f t="shared" si="61"/>
        <v/>
      </c>
      <c r="M97" s="121" t="str">
        <f t="shared" si="61"/>
        <v/>
      </c>
      <c r="N97" s="119" t="str">
        <f t="shared" si="61"/>
        <v/>
      </c>
      <c r="O97" s="99" t="str">
        <f t="shared" si="61"/>
        <v/>
      </c>
      <c r="P97" s="97" t="str">
        <f t="shared" si="61"/>
        <v/>
      </c>
      <c r="Q97" s="122" t="str">
        <f t="shared" si="61"/>
        <v/>
      </c>
    </row>
    <row r="98" spans="2:17" s="110" customFormat="1" ht="22.5" customHeight="1">
      <c r="B98" s="656">
        <f t="shared" ref="B98:B120" si="62">B68</f>
        <v>0</v>
      </c>
      <c r="C98" s="657"/>
      <c r="D98" s="658"/>
      <c r="E98" s="117">
        <f t="shared" ref="E98:Q98" si="63">E8</f>
        <v>0</v>
      </c>
      <c r="F98" s="118">
        <f t="shared" si="63"/>
        <v>0</v>
      </c>
      <c r="G98" s="119">
        <f t="shared" si="63"/>
        <v>0</v>
      </c>
      <c r="H98" s="120">
        <f t="shared" si="63"/>
        <v>0</v>
      </c>
      <c r="I98" s="96">
        <f t="shared" si="63"/>
        <v>0</v>
      </c>
      <c r="J98" s="120" t="str">
        <f t="shared" si="63"/>
        <v/>
      </c>
      <c r="K98" s="97">
        <f t="shared" si="63"/>
        <v>0</v>
      </c>
      <c r="L98" s="119" t="str">
        <f t="shared" si="63"/>
        <v/>
      </c>
      <c r="M98" s="121" t="str">
        <f t="shared" si="63"/>
        <v/>
      </c>
      <c r="N98" s="119" t="str">
        <f t="shared" si="63"/>
        <v/>
      </c>
      <c r="O98" s="99" t="str">
        <f t="shared" si="63"/>
        <v/>
      </c>
      <c r="P98" s="97" t="str">
        <f t="shared" si="63"/>
        <v/>
      </c>
      <c r="Q98" s="122" t="str">
        <f t="shared" si="63"/>
        <v/>
      </c>
    </row>
    <row r="99" spans="2:17" s="110" customFormat="1" ht="22.5" customHeight="1">
      <c r="B99" s="656">
        <f t="shared" si="62"/>
        <v>0</v>
      </c>
      <c r="C99" s="657"/>
      <c r="D99" s="658"/>
      <c r="E99" s="117">
        <f t="shared" ref="E99:Q99" si="64">E9</f>
        <v>0</v>
      </c>
      <c r="F99" s="118">
        <f t="shared" si="64"/>
        <v>0</v>
      </c>
      <c r="G99" s="119">
        <f t="shared" si="64"/>
        <v>0</v>
      </c>
      <c r="H99" s="120">
        <f t="shared" si="64"/>
        <v>0</v>
      </c>
      <c r="I99" s="96">
        <f t="shared" si="64"/>
        <v>0</v>
      </c>
      <c r="J99" s="120" t="str">
        <f t="shared" si="64"/>
        <v/>
      </c>
      <c r="K99" s="97">
        <f t="shared" si="64"/>
        <v>0</v>
      </c>
      <c r="L99" s="119" t="str">
        <f t="shared" si="64"/>
        <v/>
      </c>
      <c r="M99" s="121" t="str">
        <f t="shared" si="64"/>
        <v/>
      </c>
      <c r="N99" s="119" t="str">
        <f t="shared" si="64"/>
        <v/>
      </c>
      <c r="O99" s="99" t="str">
        <f t="shared" si="64"/>
        <v/>
      </c>
      <c r="P99" s="97" t="str">
        <f t="shared" si="64"/>
        <v/>
      </c>
      <c r="Q99" s="122" t="str">
        <f t="shared" si="64"/>
        <v/>
      </c>
    </row>
    <row r="100" spans="2:17" s="110" customFormat="1" ht="22.5" customHeight="1">
      <c r="B100" s="656">
        <f t="shared" si="62"/>
        <v>0</v>
      </c>
      <c r="C100" s="657"/>
      <c r="D100" s="658"/>
      <c r="E100" s="117">
        <f t="shared" ref="E100:Q100" si="65">E10</f>
        <v>0</v>
      </c>
      <c r="F100" s="118">
        <f t="shared" si="65"/>
        <v>0</v>
      </c>
      <c r="G100" s="119">
        <f t="shared" si="65"/>
        <v>0</v>
      </c>
      <c r="H100" s="120">
        <f t="shared" si="65"/>
        <v>0</v>
      </c>
      <c r="I100" s="96">
        <f t="shared" si="65"/>
        <v>0</v>
      </c>
      <c r="J100" s="120" t="str">
        <f t="shared" si="65"/>
        <v/>
      </c>
      <c r="K100" s="97">
        <f t="shared" si="65"/>
        <v>0</v>
      </c>
      <c r="L100" s="119" t="str">
        <f t="shared" si="65"/>
        <v/>
      </c>
      <c r="M100" s="121" t="str">
        <f t="shared" si="65"/>
        <v/>
      </c>
      <c r="N100" s="119" t="str">
        <f t="shared" si="65"/>
        <v/>
      </c>
      <c r="O100" s="99" t="str">
        <f t="shared" si="65"/>
        <v/>
      </c>
      <c r="P100" s="97" t="str">
        <f t="shared" si="65"/>
        <v/>
      </c>
      <c r="Q100" s="122" t="str">
        <f t="shared" si="65"/>
        <v/>
      </c>
    </row>
    <row r="101" spans="2:17" s="110" customFormat="1" ht="22.5" customHeight="1">
      <c r="B101" s="656">
        <f t="shared" si="62"/>
        <v>0</v>
      </c>
      <c r="C101" s="657"/>
      <c r="D101" s="658"/>
      <c r="E101" s="117">
        <f t="shared" ref="E101:Q101" si="66">E11</f>
        <v>0</v>
      </c>
      <c r="F101" s="118">
        <f t="shared" si="66"/>
        <v>0</v>
      </c>
      <c r="G101" s="119">
        <f t="shared" si="66"/>
        <v>0</v>
      </c>
      <c r="H101" s="120">
        <f t="shared" si="66"/>
        <v>0</v>
      </c>
      <c r="I101" s="96">
        <f t="shared" si="66"/>
        <v>0</v>
      </c>
      <c r="J101" s="120" t="str">
        <f t="shared" si="66"/>
        <v/>
      </c>
      <c r="K101" s="97">
        <f t="shared" si="66"/>
        <v>0</v>
      </c>
      <c r="L101" s="119" t="str">
        <f t="shared" si="66"/>
        <v/>
      </c>
      <c r="M101" s="121" t="str">
        <f t="shared" si="66"/>
        <v/>
      </c>
      <c r="N101" s="119" t="str">
        <f t="shared" si="66"/>
        <v/>
      </c>
      <c r="O101" s="99" t="str">
        <f t="shared" si="66"/>
        <v/>
      </c>
      <c r="P101" s="97" t="str">
        <f t="shared" si="66"/>
        <v/>
      </c>
      <c r="Q101" s="122" t="str">
        <f t="shared" si="66"/>
        <v/>
      </c>
    </row>
    <row r="102" spans="2:17" s="110" customFormat="1" ht="22.5" customHeight="1">
      <c r="B102" s="656">
        <f t="shared" si="62"/>
        <v>0</v>
      </c>
      <c r="C102" s="657"/>
      <c r="D102" s="658"/>
      <c r="E102" s="117">
        <f t="shared" ref="E102:Q102" si="67">E12</f>
        <v>0</v>
      </c>
      <c r="F102" s="118">
        <f t="shared" si="67"/>
        <v>0</v>
      </c>
      <c r="G102" s="119">
        <f t="shared" si="67"/>
        <v>0</v>
      </c>
      <c r="H102" s="120">
        <f t="shared" si="67"/>
        <v>0</v>
      </c>
      <c r="I102" s="96">
        <f t="shared" si="67"/>
        <v>0</v>
      </c>
      <c r="J102" s="120" t="str">
        <f t="shared" si="67"/>
        <v/>
      </c>
      <c r="K102" s="97">
        <f t="shared" si="67"/>
        <v>0</v>
      </c>
      <c r="L102" s="119" t="str">
        <f t="shared" si="67"/>
        <v/>
      </c>
      <c r="M102" s="121" t="str">
        <f t="shared" si="67"/>
        <v/>
      </c>
      <c r="N102" s="119" t="str">
        <f t="shared" si="67"/>
        <v/>
      </c>
      <c r="O102" s="99" t="str">
        <f t="shared" si="67"/>
        <v/>
      </c>
      <c r="P102" s="97" t="str">
        <f t="shared" si="67"/>
        <v/>
      </c>
      <c r="Q102" s="122" t="str">
        <f t="shared" si="67"/>
        <v/>
      </c>
    </row>
    <row r="103" spans="2:17" s="110" customFormat="1" ht="22.5" customHeight="1">
      <c r="B103" s="656">
        <f t="shared" si="62"/>
        <v>0</v>
      </c>
      <c r="C103" s="657"/>
      <c r="D103" s="658"/>
      <c r="E103" s="117">
        <f t="shared" ref="E103:Q103" si="68">E13</f>
        <v>0</v>
      </c>
      <c r="F103" s="118">
        <f t="shared" si="68"/>
        <v>0</v>
      </c>
      <c r="G103" s="119">
        <f t="shared" si="68"/>
        <v>0</v>
      </c>
      <c r="H103" s="120">
        <f t="shared" si="68"/>
        <v>0</v>
      </c>
      <c r="I103" s="96">
        <f t="shared" si="68"/>
        <v>0</v>
      </c>
      <c r="J103" s="120" t="str">
        <f t="shared" si="68"/>
        <v/>
      </c>
      <c r="K103" s="97">
        <f t="shared" si="68"/>
        <v>0</v>
      </c>
      <c r="L103" s="119" t="str">
        <f t="shared" si="68"/>
        <v/>
      </c>
      <c r="M103" s="121" t="str">
        <f t="shared" si="68"/>
        <v/>
      </c>
      <c r="N103" s="119" t="str">
        <f t="shared" si="68"/>
        <v/>
      </c>
      <c r="O103" s="99" t="str">
        <f t="shared" si="68"/>
        <v/>
      </c>
      <c r="P103" s="97" t="str">
        <f t="shared" si="68"/>
        <v/>
      </c>
      <c r="Q103" s="122" t="str">
        <f t="shared" si="68"/>
        <v/>
      </c>
    </row>
    <row r="104" spans="2:17" s="110" customFormat="1" ht="22.5" customHeight="1">
      <c r="B104" s="656">
        <f t="shared" si="62"/>
        <v>0</v>
      </c>
      <c r="C104" s="657"/>
      <c r="D104" s="658"/>
      <c r="E104" s="117">
        <f t="shared" ref="E104:Q104" si="69">E14</f>
        <v>0</v>
      </c>
      <c r="F104" s="118">
        <f t="shared" si="69"/>
        <v>0</v>
      </c>
      <c r="G104" s="119">
        <f t="shared" si="69"/>
        <v>0</v>
      </c>
      <c r="H104" s="120">
        <f t="shared" si="69"/>
        <v>0</v>
      </c>
      <c r="I104" s="96">
        <f t="shared" si="69"/>
        <v>0</v>
      </c>
      <c r="J104" s="120" t="str">
        <f t="shared" si="69"/>
        <v/>
      </c>
      <c r="K104" s="97">
        <f t="shared" si="69"/>
        <v>0</v>
      </c>
      <c r="L104" s="119" t="str">
        <f t="shared" si="69"/>
        <v/>
      </c>
      <c r="M104" s="121" t="str">
        <f t="shared" si="69"/>
        <v/>
      </c>
      <c r="N104" s="119" t="str">
        <f t="shared" si="69"/>
        <v/>
      </c>
      <c r="O104" s="99" t="str">
        <f t="shared" si="69"/>
        <v/>
      </c>
      <c r="P104" s="97" t="str">
        <f t="shared" si="69"/>
        <v/>
      </c>
      <c r="Q104" s="122" t="str">
        <f t="shared" si="69"/>
        <v/>
      </c>
    </row>
    <row r="105" spans="2:17" s="110" customFormat="1" ht="22.5" customHeight="1">
      <c r="B105" s="656">
        <f t="shared" si="62"/>
        <v>0</v>
      </c>
      <c r="C105" s="657"/>
      <c r="D105" s="658"/>
      <c r="E105" s="117">
        <f t="shared" ref="E105:Q105" si="70">E15</f>
        <v>0</v>
      </c>
      <c r="F105" s="118">
        <f t="shared" si="70"/>
        <v>0</v>
      </c>
      <c r="G105" s="119">
        <f t="shared" si="70"/>
        <v>0</v>
      </c>
      <c r="H105" s="120">
        <f t="shared" si="70"/>
        <v>0</v>
      </c>
      <c r="I105" s="96">
        <f t="shared" si="70"/>
        <v>0</v>
      </c>
      <c r="J105" s="120" t="str">
        <f t="shared" si="70"/>
        <v/>
      </c>
      <c r="K105" s="97">
        <f t="shared" si="70"/>
        <v>0</v>
      </c>
      <c r="L105" s="119" t="str">
        <f t="shared" si="70"/>
        <v/>
      </c>
      <c r="M105" s="121" t="str">
        <f t="shared" si="70"/>
        <v/>
      </c>
      <c r="N105" s="119" t="str">
        <f t="shared" si="70"/>
        <v/>
      </c>
      <c r="O105" s="99" t="str">
        <f t="shared" si="70"/>
        <v/>
      </c>
      <c r="P105" s="97" t="str">
        <f t="shared" si="70"/>
        <v/>
      </c>
      <c r="Q105" s="122" t="str">
        <f t="shared" si="70"/>
        <v/>
      </c>
    </row>
    <row r="106" spans="2:17" s="110" customFormat="1" ht="22.5" customHeight="1">
      <c r="B106" s="656">
        <f t="shared" si="62"/>
        <v>0</v>
      </c>
      <c r="C106" s="657"/>
      <c r="D106" s="658"/>
      <c r="E106" s="117">
        <f t="shared" ref="E106:Q106" si="71">E16</f>
        <v>0</v>
      </c>
      <c r="F106" s="118">
        <f t="shared" si="71"/>
        <v>0</v>
      </c>
      <c r="G106" s="119">
        <f t="shared" si="71"/>
        <v>0</v>
      </c>
      <c r="H106" s="120">
        <f t="shared" si="71"/>
        <v>0</v>
      </c>
      <c r="I106" s="96">
        <f t="shared" si="71"/>
        <v>0</v>
      </c>
      <c r="J106" s="120" t="str">
        <f t="shared" si="71"/>
        <v/>
      </c>
      <c r="K106" s="97">
        <f t="shared" si="71"/>
        <v>0</v>
      </c>
      <c r="L106" s="119" t="str">
        <f t="shared" si="71"/>
        <v/>
      </c>
      <c r="M106" s="121" t="str">
        <f t="shared" si="71"/>
        <v/>
      </c>
      <c r="N106" s="119" t="str">
        <f t="shared" si="71"/>
        <v/>
      </c>
      <c r="O106" s="99" t="str">
        <f t="shared" si="71"/>
        <v/>
      </c>
      <c r="P106" s="97" t="str">
        <f t="shared" si="71"/>
        <v/>
      </c>
      <c r="Q106" s="122" t="str">
        <f t="shared" si="71"/>
        <v/>
      </c>
    </row>
    <row r="107" spans="2:17" s="110" customFormat="1" ht="22.5" customHeight="1">
      <c r="B107" s="656">
        <f t="shared" si="62"/>
        <v>0</v>
      </c>
      <c r="C107" s="657"/>
      <c r="D107" s="658"/>
      <c r="E107" s="117">
        <f t="shared" ref="E107:Q107" si="72">E17</f>
        <v>0</v>
      </c>
      <c r="F107" s="118">
        <f t="shared" si="72"/>
        <v>0</v>
      </c>
      <c r="G107" s="119">
        <f t="shared" si="72"/>
        <v>0</v>
      </c>
      <c r="H107" s="120">
        <f t="shared" si="72"/>
        <v>0</v>
      </c>
      <c r="I107" s="96">
        <f t="shared" si="72"/>
        <v>0</v>
      </c>
      <c r="J107" s="120" t="str">
        <f t="shared" si="72"/>
        <v/>
      </c>
      <c r="K107" s="97">
        <f t="shared" si="72"/>
        <v>0</v>
      </c>
      <c r="L107" s="119" t="str">
        <f t="shared" si="72"/>
        <v/>
      </c>
      <c r="M107" s="121" t="str">
        <f t="shared" si="72"/>
        <v/>
      </c>
      <c r="N107" s="119" t="str">
        <f t="shared" si="72"/>
        <v/>
      </c>
      <c r="O107" s="99" t="str">
        <f t="shared" si="72"/>
        <v/>
      </c>
      <c r="P107" s="97" t="str">
        <f t="shared" si="72"/>
        <v/>
      </c>
      <c r="Q107" s="122" t="str">
        <f t="shared" si="72"/>
        <v/>
      </c>
    </row>
    <row r="108" spans="2:17" s="110" customFormat="1" ht="22.5" customHeight="1">
      <c r="B108" s="656">
        <f t="shared" si="62"/>
        <v>0</v>
      </c>
      <c r="C108" s="657"/>
      <c r="D108" s="658"/>
      <c r="E108" s="117">
        <f t="shared" ref="E108:Q108" si="73">E18</f>
        <v>0</v>
      </c>
      <c r="F108" s="118">
        <f t="shared" si="73"/>
        <v>0</v>
      </c>
      <c r="G108" s="119">
        <f t="shared" si="73"/>
        <v>0</v>
      </c>
      <c r="H108" s="120">
        <f t="shared" si="73"/>
        <v>0</v>
      </c>
      <c r="I108" s="96">
        <f t="shared" si="73"/>
        <v>0</v>
      </c>
      <c r="J108" s="120" t="str">
        <f t="shared" si="73"/>
        <v/>
      </c>
      <c r="K108" s="97">
        <f t="shared" si="73"/>
        <v>0</v>
      </c>
      <c r="L108" s="119" t="str">
        <f t="shared" si="73"/>
        <v/>
      </c>
      <c r="M108" s="121" t="str">
        <f t="shared" si="73"/>
        <v/>
      </c>
      <c r="N108" s="119" t="str">
        <f t="shared" si="73"/>
        <v/>
      </c>
      <c r="O108" s="99" t="str">
        <f t="shared" si="73"/>
        <v/>
      </c>
      <c r="P108" s="97" t="str">
        <f t="shared" si="73"/>
        <v/>
      </c>
      <c r="Q108" s="122" t="str">
        <f t="shared" si="73"/>
        <v/>
      </c>
    </row>
    <row r="109" spans="2:17" s="110" customFormat="1" ht="22.5" customHeight="1">
      <c r="B109" s="656">
        <f t="shared" si="62"/>
        <v>0</v>
      </c>
      <c r="C109" s="657"/>
      <c r="D109" s="658"/>
      <c r="E109" s="117">
        <f t="shared" ref="E109:Q109" si="74">E19</f>
        <v>0</v>
      </c>
      <c r="F109" s="118">
        <f t="shared" si="74"/>
        <v>0</v>
      </c>
      <c r="G109" s="119">
        <f t="shared" si="74"/>
        <v>0</v>
      </c>
      <c r="H109" s="120">
        <f t="shared" si="74"/>
        <v>0</v>
      </c>
      <c r="I109" s="96">
        <f t="shared" si="74"/>
        <v>0</v>
      </c>
      <c r="J109" s="120" t="str">
        <f t="shared" si="74"/>
        <v/>
      </c>
      <c r="K109" s="97">
        <f t="shared" si="74"/>
        <v>0</v>
      </c>
      <c r="L109" s="119" t="str">
        <f t="shared" si="74"/>
        <v/>
      </c>
      <c r="M109" s="121" t="str">
        <f t="shared" si="74"/>
        <v/>
      </c>
      <c r="N109" s="119" t="str">
        <f t="shared" si="74"/>
        <v/>
      </c>
      <c r="O109" s="99" t="str">
        <f t="shared" si="74"/>
        <v/>
      </c>
      <c r="P109" s="97" t="str">
        <f t="shared" si="74"/>
        <v/>
      </c>
      <c r="Q109" s="122" t="str">
        <f t="shared" si="74"/>
        <v/>
      </c>
    </row>
    <row r="110" spans="2:17" s="110" customFormat="1" ht="22.5" customHeight="1">
      <c r="B110" s="656">
        <f t="shared" si="62"/>
        <v>0</v>
      </c>
      <c r="C110" s="657"/>
      <c r="D110" s="658"/>
      <c r="E110" s="117">
        <f t="shared" ref="E110:Q110" si="75">E20</f>
        <v>0</v>
      </c>
      <c r="F110" s="118">
        <f t="shared" si="75"/>
        <v>0</v>
      </c>
      <c r="G110" s="119">
        <f t="shared" si="75"/>
        <v>0</v>
      </c>
      <c r="H110" s="120">
        <f t="shared" si="75"/>
        <v>0</v>
      </c>
      <c r="I110" s="96">
        <f t="shared" si="75"/>
        <v>0</v>
      </c>
      <c r="J110" s="120" t="str">
        <f t="shared" si="75"/>
        <v/>
      </c>
      <c r="K110" s="97">
        <f t="shared" si="75"/>
        <v>0</v>
      </c>
      <c r="L110" s="119" t="str">
        <f t="shared" si="75"/>
        <v/>
      </c>
      <c r="M110" s="121" t="str">
        <f t="shared" si="75"/>
        <v/>
      </c>
      <c r="N110" s="119" t="str">
        <f t="shared" si="75"/>
        <v/>
      </c>
      <c r="O110" s="99" t="str">
        <f t="shared" si="75"/>
        <v/>
      </c>
      <c r="P110" s="97" t="str">
        <f t="shared" si="75"/>
        <v/>
      </c>
      <c r="Q110" s="122" t="str">
        <f t="shared" si="75"/>
        <v/>
      </c>
    </row>
    <row r="111" spans="2:17" s="110" customFormat="1" ht="22.5" customHeight="1">
      <c r="B111" s="656">
        <f t="shared" si="62"/>
        <v>0</v>
      </c>
      <c r="C111" s="657"/>
      <c r="D111" s="658"/>
      <c r="E111" s="117">
        <f t="shared" ref="E111:Q111" si="76">E21</f>
        <v>0</v>
      </c>
      <c r="F111" s="118">
        <f t="shared" si="76"/>
        <v>0</v>
      </c>
      <c r="G111" s="119">
        <f t="shared" si="76"/>
        <v>0</v>
      </c>
      <c r="H111" s="120">
        <f t="shared" si="76"/>
        <v>0</v>
      </c>
      <c r="I111" s="96">
        <f t="shared" si="76"/>
        <v>0</v>
      </c>
      <c r="J111" s="120" t="str">
        <f t="shared" si="76"/>
        <v/>
      </c>
      <c r="K111" s="97">
        <f t="shared" si="76"/>
        <v>0</v>
      </c>
      <c r="L111" s="119" t="str">
        <f t="shared" si="76"/>
        <v/>
      </c>
      <c r="M111" s="121" t="str">
        <f t="shared" si="76"/>
        <v/>
      </c>
      <c r="N111" s="119" t="str">
        <f t="shared" si="76"/>
        <v/>
      </c>
      <c r="O111" s="99" t="str">
        <f t="shared" si="76"/>
        <v/>
      </c>
      <c r="P111" s="97" t="str">
        <f t="shared" si="76"/>
        <v/>
      </c>
      <c r="Q111" s="122" t="str">
        <f t="shared" si="76"/>
        <v/>
      </c>
    </row>
    <row r="112" spans="2:17" s="110" customFormat="1" ht="22.5" customHeight="1">
      <c r="B112" s="656">
        <f t="shared" si="62"/>
        <v>0</v>
      </c>
      <c r="C112" s="657"/>
      <c r="D112" s="658"/>
      <c r="E112" s="117">
        <f t="shared" ref="E112:Q112" si="77">E22</f>
        <v>0</v>
      </c>
      <c r="F112" s="118">
        <f t="shared" si="77"/>
        <v>0</v>
      </c>
      <c r="G112" s="119">
        <f t="shared" si="77"/>
        <v>0</v>
      </c>
      <c r="H112" s="120">
        <f t="shared" si="77"/>
        <v>0</v>
      </c>
      <c r="I112" s="96">
        <f t="shared" si="77"/>
        <v>0</v>
      </c>
      <c r="J112" s="120" t="str">
        <f t="shared" si="77"/>
        <v/>
      </c>
      <c r="K112" s="97">
        <f t="shared" si="77"/>
        <v>0</v>
      </c>
      <c r="L112" s="119" t="str">
        <f t="shared" si="77"/>
        <v/>
      </c>
      <c r="M112" s="121" t="str">
        <f t="shared" si="77"/>
        <v/>
      </c>
      <c r="N112" s="119" t="str">
        <f t="shared" si="77"/>
        <v/>
      </c>
      <c r="O112" s="99" t="str">
        <f t="shared" si="77"/>
        <v/>
      </c>
      <c r="P112" s="97" t="str">
        <f t="shared" si="77"/>
        <v/>
      </c>
      <c r="Q112" s="122" t="str">
        <f t="shared" si="77"/>
        <v/>
      </c>
    </row>
    <row r="113" spans="2:17" s="110" customFormat="1" ht="22.5" customHeight="1">
      <c r="B113" s="656">
        <f t="shared" si="62"/>
        <v>0</v>
      </c>
      <c r="C113" s="657"/>
      <c r="D113" s="658"/>
      <c r="E113" s="117">
        <f t="shared" ref="E113:Q113" si="78">E23</f>
        <v>0</v>
      </c>
      <c r="F113" s="118">
        <f t="shared" si="78"/>
        <v>0</v>
      </c>
      <c r="G113" s="119">
        <f t="shared" si="78"/>
        <v>0</v>
      </c>
      <c r="H113" s="120">
        <f t="shared" si="78"/>
        <v>0</v>
      </c>
      <c r="I113" s="96">
        <f t="shared" si="78"/>
        <v>0</v>
      </c>
      <c r="J113" s="120" t="str">
        <f t="shared" si="78"/>
        <v/>
      </c>
      <c r="K113" s="97">
        <f t="shared" si="78"/>
        <v>0</v>
      </c>
      <c r="L113" s="119" t="str">
        <f t="shared" si="78"/>
        <v/>
      </c>
      <c r="M113" s="121" t="str">
        <f t="shared" si="78"/>
        <v/>
      </c>
      <c r="N113" s="119" t="str">
        <f t="shared" si="78"/>
        <v/>
      </c>
      <c r="O113" s="99" t="str">
        <f t="shared" si="78"/>
        <v/>
      </c>
      <c r="P113" s="97" t="str">
        <f t="shared" si="78"/>
        <v/>
      </c>
      <c r="Q113" s="122" t="str">
        <f t="shared" si="78"/>
        <v/>
      </c>
    </row>
    <row r="114" spans="2:17" s="110" customFormat="1" ht="22.5" customHeight="1">
      <c r="B114" s="656">
        <f t="shared" si="62"/>
        <v>0</v>
      </c>
      <c r="C114" s="657"/>
      <c r="D114" s="658"/>
      <c r="E114" s="117">
        <f t="shared" ref="E114:Q114" si="79">E24</f>
        <v>0</v>
      </c>
      <c r="F114" s="118">
        <f t="shared" si="79"/>
        <v>0</v>
      </c>
      <c r="G114" s="119">
        <f t="shared" si="79"/>
        <v>0</v>
      </c>
      <c r="H114" s="120">
        <f t="shared" si="79"/>
        <v>0</v>
      </c>
      <c r="I114" s="96">
        <f t="shared" si="79"/>
        <v>0</v>
      </c>
      <c r="J114" s="120" t="str">
        <f t="shared" si="79"/>
        <v/>
      </c>
      <c r="K114" s="97">
        <f t="shared" si="79"/>
        <v>0</v>
      </c>
      <c r="L114" s="119" t="str">
        <f t="shared" si="79"/>
        <v/>
      </c>
      <c r="M114" s="121" t="str">
        <f t="shared" si="79"/>
        <v/>
      </c>
      <c r="N114" s="119" t="str">
        <f t="shared" si="79"/>
        <v/>
      </c>
      <c r="O114" s="99" t="str">
        <f t="shared" si="79"/>
        <v/>
      </c>
      <c r="P114" s="97" t="str">
        <f t="shared" si="79"/>
        <v/>
      </c>
      <c r="Q114" s="122" t="str">
        <f t="shared" si="79"/>
        <v/>
      </c>
    </row>
    <row r="115" spans="2:17" s="110" customFormat="1" ht="22.5" customHeight="1">
      <c r="B115" s="656">
        <f t="shared" si="62"/>
        <v>0</v>
      </c>
      <c r="C115" s="657"/>
      <c r="D115" s="658"/>
      <c r="E115" s="117">
        <f t="shared" ref="E115:Q115" si="80">E25</f>
        <v>0</v>
      </c>
      <c r="F115" s="118">
        <f t="shared" si="80"/>
        <v>0</v>
      </c>
      <c r="G115" s="119">
        <f t="shared" si="80"/>
        <v>0</v>
      </c>
      <c r="H115" s="120">
        <f t="shared" si="80"/>
        <v>0</v>
      </c>
      <c r="I115" s="96">
        <f t="shared" si="80"/>
        <v>0</v>
      </c>
      <c r="J115" s="120" t="str">
        <f t="shared" si="80"/>
        <v/>
      </c>
      <c r="K115" s="97">
        <f t="shared" si="80"/>
        <v>0</v>
      </c>
      <c r="L115" s="119" t="str">
        <f t="shared" si="80"/>
        <v/>
      </c>
      <c r="M115" s="121" t="str">
        <f t="shared" si="80"/>
        <v/>
      </c>
      <c r="N115" s="119" t="str">
        <f t="shared" si="80"/>
        <v/>
      </c>
      <c r="O115" s="99" t="str">
        <f t="shared" si="80"/>
        <v/>
      </c>
      <c r="P115" s="97" t="str">
        <f t="shared" si="80"/>
        <v/>
      </c>
      <c r="Q115" s="122" t="str">
        <f t="shared" si="80"/>
        <v/>
      </c>
    </row>
    <row r="116" spans="2:17" s="110" customFormat="1" ht="22.5" customHeight="1">
      <c r="B116" s="656">
        <f t="shared" si="62"/>
        <v>0</v>
      </c>
      <c r="C116" s="657"/>
      <c r="D116" s="658"/>
      <c r="E116" s="117">
        <f t="shared" ref="E116:Q116" si="81">E26</f>
        <v>0</v>
      </c>
      <c r="F116" s="118">
        <f t="shared" si="81"/>
        <v>0</v>
      </c>
      <c r="G116" s="119">
        <f t="shared" si="81"/>
        <v>0</v>
      </c>
      <c r="H116" s="120">
        <f t="shared" si="81"/>
        <v>0</v>
      </c>
      <c r="I116" s="96">
        <f t="shared" si="81"/>
        <v>0</v>
      </c>
      <c r="J116" s="120" t="str">
        <f t="shared" si="81"/>
        <v/>
      </c>
      <c r="K116" s="97">
        <f t="shared" si="81"/>
        <v>0</v>
      </c>
      <c r="L116" s="119" t="str">
        <f t="shared" si="81"/>
        <v/>
      </c>
      <c r="M116" s="121" t="str">
        <f t="shared" si="81"/>
        <v/>
      </c>
      <c r="N116" s="119" t="str">
        <f t="shared" si="81"/>
        <v/>
      </c>
      <c r="O116" s="99" t="str">
        <f t="shared" si="81"/>
        <v/>
      </c>
      <c r="P116" s="97" t="str">
        <f t="shared" si="81"/>
        <v/>
      </c>
      <c r="Q116" s="122" t="str">
        <f t="shared" si="81"/>
        <v/>
      </c>
    </row>
    <row r="117" spans="2:17" s="110" customFormat="1" ht="22.5" customHeight="1">
      <c r="B117" s="656">
        <f t="shared" si="62"/>
        <v>0</v>
      </c>
      <c r="C117" s="657"/>
      <c r="D117" s="658"/>
      <c r="E117" s="117">
        <f t="shared" ref="E117:Q117" si="82">E27</f>
        <v>0</v>
      </c>
      <c r="F117" s="118">
        <f t="shared" si="82"/>
        <v>0</v>
      </c>
      <c r="G117" s="119">
        <f t="shared" si="82"/>
        <v>0</v>
      </c>
      <c r="H117" s="120">
        <f t="shared" si="82"/>
        <v>0</v>
      </c>
      <c r="I117" s="96">
        <f t="shared" si="82"/>
        <v>0</v>
      </c>
      <c r="J117" s="120" t="str">
        <f t="shared" si="82"/>
        <v/>
      </c>
      <c r="K117" s="97">
        <f t="shared" si="82"/>
        <v>0</v>
      </c>
      <c r="L117" s="119" t="str">
        <f t="shared" si="82"/>
        <v/>
      </c>
      <c r="M117" s="121" t="str">
        <f t="shared" si="82"/>
        <v/>
      </c>
      <c r="N117" s="119" t="str">
        <f t="shared" si="82"/>
        <v/>
      </c>
      <c r="O117" s="99" t="str">
        <f t="shared" si="82"/>
        <v/>
      </c>
      <c r="P117" s="97" t="str">
        <f t="shared" si="82"/>
        <v/>
      </c>
      <c r="Q117" s="122" t="str">
        <f t="shared" si="82"/>
        <v/>
      </c>
    </row>
    <row r="118" spans="2:17" s="110" customFormat="1" ht="22.5" customHeight="1">
      <c r="B118" s="656">
        <f t="shared" si="62"/>
        <v>0</v>
      </c>
      <c r="C118" s="657"/>
      <c r="D118" s="658"/>
      <c r="E118" s="117">
        <f t="shared" ref="E118:Q118" si="83">E28</f>
        <v>0</v>
      </c>
      <c r="F118" s="118">
        <f t="shared" si="83"/>
        <v>0</v>
      </c>
      <c r="G118" s="119">
        <f t="shared" si="83"/>
        <v>0</v>
      </c>
      <c r="H118" s="120">
        <f t="shared" si="83"/>
        <v>0</v>
      </c>
      <c r="I118" s="96">
        <f t="shared" si="83"/>
        <v>0</v>
      </c>
      <c r="J118" s="120" t="str">
        <f t="shared" si="83"/>
        <v/>
      </c>
      <c r="K118" s="97">
        <f t="shared" si="83"/>
        <v>0</v>
      </c>
      <c r="L118" s="119" t="str">
        <f t="shared" si="83"/>
        <v/>
      </c>
      <c r="M118" s="121" t="str">
        <f t="shared" si="83"/>
        <v/>
      </c>
      <c r="N118" s="119" t="str">
        <f t="shared" si="83"/>
        <v/>
      </c>
      <c r="O118" s="99" t="str">
        <f t="shared" si="83"/>
        <v/>
      </c>
      <c r="P118" s="97" t="str">
        <f t="shared" si="83"/>
        <v/>
      </c>
      <c r="Q118" s="122" t="str">
        <f t="shared" si="83"/>
        <v/>
      </c>
    </row>
    <row r="119" spans="2:17" s="110" customFormat="1" ht="22.5" customHeight="1">
      <c r="B119" s="656">
        <f t="shared" si="62"/>
        <v>0</v>
      </c>
      <c r="C119" s="657"/>
      <c r="D119" s="658"/>
      <c r="E119" s="117">
        <f t="shared" ref="E119:Q119" si="84">E29</f>
        <v>0</v>
      </c>
      <c r="F119" s="118">
        <f t="shared" si="84"/>
        <v>0</v>
      </c>
      <c r="G119" s="119">
        <f t="shared" si="84"/>
        <v>0</v>
      </c>
      <c r="H119" s="120">
        <f t="shared" si="84"/>
        <v>0</v>
      </c>
      <c r="I119" s="96">
        <f t="shared" si="84"/>
        <v>0</v>
      </c>
      <c r="J119" s="120" t="str">
        <f t="shared" si="84"/>
        <v/>
      </c>
      <c r="K119" s="97">
        <f t="shared" si="84"/>
        <v>0</v>
      </c>
      <c r="L119" s="119" t="str">
        <f t="shared" si="84"/>
        <v/>
      </c>
      <c r="M119" s="121" t="str">
        <f t="shared" si="84"/>
        <v/>
      </c>
      <c r="N119" s="119" t="str">
        <f t="shared" si="84"/>
        <v/>
      </c>
      <c r="O119" s="99" t="str">
        <f t="shared" si="84"/>
        <v/>
      </c>
      <c r="P119" s="97" t="str">
        <f t="shared" si="84"/>
        <v/>
      </c>
      <c r="Q119" s="122" t="str">
        <f t="shared" si="84"/>
        <v/>
      </c>
    </row>
    <row r="120" spans="2:17" s="110" customFormat="1" ht="22.5" customHeight="1" thickBot="1">
      <c r="B120" s="676">
        <f t="shared" si="62"/>
        <v>0</v>
      </c>
      <c r="C120" s="677"/>
      <c r="D120" s="678"/>
      <c r="E120" s="123">
        <f t="shared" ref="E120:Q120" si="85">E30</f>
        <v>0</v>
      </c>
      <c r="F120" s="124">
        <f t="shared" si="85"/>
        <v>0</v>
      </c>
      <c r="G120" s="125">
        <f t="shared" si="85"/>
        <v>0</v>
      </c>
      <c r="H120" s="126">
        <f t="shared" si="85"/>
        <v>0</v>
      </c>
      <c r="I120" s="105">
        <f t="shared" si="85"/>
        <v>0</v>
      </c>
      <c r="J120" s="126" t="str">
        <f t="shared" si="85"/>
        <v/>
      </c>
      <c r="K120" s="106">
        <f t="shared" si="85"/>
        <v>0</v>
      </c>
      <c r="L120" s="125" t="str">
        <f t="shared" si="85"/>
        <v/>
      </c>
      <c r="M120" s="127" t="str">
        <f t="shared" si="85"/>
        <v/>
      </c>
      <c r="N120" s="125" t="str">
        <f t="shared" si="85"/>
        <v/>
      </c>
      <c r="O120" s="108" t="str">
        <f t="shared" si="85"/>
        <v/>
      </c>
      <c r="P120" s="106" t="str">
        <f t="shared" si="85"/>
        <v/>
      </c>
      <c r="Q120" s="128" t="str">
        <f t="shared" si="85"/>
        <v/>
      </c>
    </row>
    <row r="121" spans="2:17" s="110" customFormat="1"/>
    <row r="122" spans="2:17" s="110" customFormat="1"/>
    <row r="123" spans="2:17" s="110" customFormat="1"/>
    <row r="124" spans="2:17" s="110" customFormat="1"/>
    <row r="125" spans="2:17" s="110" customFormat="1"/>
    <row r="126" spans="2:17" s="110" customFormat="1"/>
    <row r="127" spans="2:17" s="110" customFormat="1"/>
    <row r="128" spans="2:17" s="110" customFormat="1"/>
    <row r="129" s="110" customFormat="1"/>
    <row r="130" s="110" customFormat="1"/>
    <row r="131" s="110" customFormat="1"/>
    <row r="132" s="110" customFormat="1"/>
    <row r="133" s="110" customFormat="1"/>
    <row r="134" s="110" customFormat="1"/>
    <row r="135" s="110" customFormat="1"/>
    <row r="136" s="110" customFormat="1"/>
    <row r="137" s="110" customFormat="1"/>
    <row r="138" s="110" customFormat="1"/>
    <row r="139" s="110" customFormat="1"/>
    <row r="140" s="110" customFormat="1"/>
    <row r="141" s="110" customFormat="1"/>
    <row r="142" s="110" customFormat="1"/>
    <row r="143" s="110" customFormat="1"/>
    <row r="144" s="110" customFormat="1"/>
    <row r="145" s="110" customFormat="1"/>
    <row r="146" s="110" customFormat="1"/>
    <row r="147" s="110" customFormat="1"/>
    <row r="148" s="110" customFormat="1"/>
    <row r="149" s="110" customFormat="1"/>
    <row r="150" s="110" customFormat="1"/>
    <row r="151" s="110" customFormat="1"/>
    <row r="152" s="110" customFormat="1"/>
  </sheetData>
  <mergeCells count="140">
    <mergeCell ref="B119:D119"/>
    <mergeCell ref="B120:D120"/>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M95:O95"/>
    <mergeCell ref="P95:Q95"/>
    <mergeCell ref="B97:D97"/>
    <mergeCell ref="B98:D98"/>
    <mergeCell ref="B99:D99"/>
    <mergeCell ref="B100:D100"/>
    <mergeCell ref="B90:D90"/>
    <mergeCell ref="G91:L91"/>
    <mergeCell ref="G92:L92"/>
    <mergeCell ref="D93:H93"/>
    <mergeCell ref="N93:Q93"/>
    <mergeCell ref="B95:D96"/>
    <mergeCell ref="E95:E96"/>
    <mergeCell ref="F95:H95"/>
    <mergeCell ref="I95:J95"/>
    <mergeCell ref="K95:L95"/>
    <mergeCell ref="B84:D84"/>
    <mergeCell ref="B85:D85"/>
    <mergeCell ref="B86:D86"/>
    <mergeCell ref="B87:D87"/>
    <mergeCell ref="B88:D88"/>
    <mergeCell ref="B89:D89"/>
    <mergeCell ref="B78:D78"/>
    <mergeCell ref="B79:D79"/>
    <mergeCell ref="B80:D80"/>
    <mergeCell ref="B81:D81"/>
    <mergeCell ref="B82:D82"/>
    <mergeCell ref="B83:D83"/>
    <mergeCell ref="B72:D72"/>
    <mergeCell ref="B73:D73"/>
    <mergeCell ref="B74:D74"/>
    <mergeCell ref="B75:D75"/>
    <mergeCell ref="B76:D76"/>
    <mergeCell ref="B77:D77"/>
    <mergeCell ref="P65:Q65"/>
    <mergeCell ref="B67:D67"/>
    <mergeCell ref="B68:D68"/>
    <mergeCell ref="B69:D69"/>
    <mergeCell ref="B70:D70"/>
    <mergeCell ref="B71:D71"/>
    <mergeCell ref="B65:D66"/>
    <mergeCell ref="E65:E66"/>
    <mergeCell ref="F65:H65"/>
    <mergeCell ref="I65:J65"/>
    <mergeCell ref="K65:L65"/>
    <mergeCell ref="M65:O65"/>
    <mergeCell ref="B59:D59"/>
    <mergeCell ref="B60:D60"/>
    <mergeCell ref="G61:L61"/>
    <mergeCell ref="G62:L62"/>
    <mergeCell ref="D63:H63"/>
    <mergeCell ref="N63:Q63"/>
    <mergeCell ref="B53:D53"/>
    <mergeCell ref="B54:D54"/>
    <mergeCell ref="B55:D55"/>
    <mergeCell ref="B56:D56"/>
    <mergeCell ref="B57:D57"/>
    <mergeCell ref="B58:D58"/>
    <mergeCell ref="B47:D47"/>
    <mergeCell ref="B48:D48"/>
    <mergeCell ref="B49:D49"/>
    <mergeCell ref="B50:D50"/>
    <mergeCell ref="B51:D51"/>
    <mergeCell ref="B52:D52"/>
    <mergeCell ref="B41:D41"/>
    <mergeCell ref="B42:D42"/>
    <mergeCell ref="B43:D43"/>
    <mergeCell ref="B44:D44"/>
    <mergeCell ref="B45:D45"/>
    <mergeCell ref="B46:D46"/>
    <mergeCell ref="M35:O35"/>
    <mergeCell ref="P35:Q35"/>
    <mergeCell ref="B37:D37"/>
    <mergeCell ref="B38:D38"/>
    <mergeCell ref="B39:D39"/>
    <mergeCell ref="B40:D40"/>
    <mergeCell ref="B30:D30"/>
    <mergeCell ref="G31:L31"/>
    <mergeCell ref="G32:L32"/>
    <mergeCell ref="D33:H33"/>
    <mergeCell ref="N33:Q33"/>
    <mergeCell ref="B35:D36"/>
    <mergeCell ref="E35:E36"/>
    <mergeCell ref="F35:H35"/>
    <mergeCell ref="I35:J35"/>
    <mergeCell ref="K35:L35"/>
    <mergeCell ref="B24:D24"/>
    <mergeCell ref="B25:D25"/>
    <mergeCell ref="B26:D26"/>
    <mergeCell ref="B27:D27"/>
    <mergeCell ref="B28:D28"/>
    <mergeCell ref="B29:D29"/>
    <mergeCell ref="B18:D18"/>
    <mergeCell ref="B19:D19"/>
    <mergeCell ref="B20:D20"/>
    <mergeCell ref="B21:D21"/>
    <mergeCell ref="B22:D22"/>
    <mergeCell ref="B23:D23"/>
    <mergeCell ref="B12:D12"/>
    <mergeCell ref="B13:D13"/>
    <mergeCell ref="B14:D14"/>
    <mergeCell ref="B15:D15"/>
    <mergeCell ref="B16:D16"/>
    <mergeCell ref="B17:D17"/>
    <mergeCell ref="P5:Q5"/>
    <mergeCell ref="B7:D7"/>
    <mergeCell ref="B8:D8"/>
    <mergeCell ref="B9:D9"/>
    <mergeCell ref="B10:D10"/>
    <mergeCell ref="B11:D11"/>
    <mergeCell ref="G1:L1"/>
    <mergeCell ref="G2:L2"/>
    <mergeCell ref="D3:H3"/>
    <mergeCell ref="N3:Q3"/>
    <mergeCell ref="B5:D6"/>
    <mergeCell ref="E5:E6"/>
    <mergeCell ref="F5:H5"/>
    <mergeCell ref="I5:J5"/>
    <mergeCell ref="K5:L5"/>
    <mergeCell ref="M5:O5"/>
  </mergeCells>
  <phoneticPr fontId="3"/>
  <pageMargins left="0.78740157480314965" right="0.27559055118110237" top="0.56000000000000005" bottom="0.28000000000000003" header="0.35" footer="0.19685039370078741"/>
  <pageSetup paperSize="9" scale="76" orientation="landscape" blackAndWhite="1" r:id="rId1"/>
  <headerFooter alignWithMargins="0"/>
  <rowBreaks count="3" manualBreakCount="3">
    <brk id="30" max="16" man="1"/>
    <brk id="60" max="16" man="1"/>
    <brk id="90" max="1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C211"/>
  <sheetViews>
    <sheetView showGridLines="0" view="pageBreakPreview" zoomScale="70" zoomScaleNormal="55" zoomScaleSheetLayoutView="70" workbookViewId="0">
      <selection activeCell="BP117" sqref="BP117"/>
    </sheetView>
  </sheetViews>
  <sheetFormatPr defaultColWidth="2.125" defaultRowHeight="18.75"/>
  <cols>
    <col min="1" max="1" width="2.125" style="1"/>
    <col min="2" max="2" width="46.375" style="1" customWidth="1"/>
    <col min="3" max="44" width="2.125" style="1"/>
    <col min="45" max="45" width="2.125" style="1" customWidth="1"/>
    <col min="46" max="59" width="2.125" style="1"/>
    <col min="60" max="60" width="3.125" style="1" bestFit="1" customWidth="1"/>
    <col min="61" max="86" width="2.125" style="1"/>
    <col min="87" max="87" width="2.125" style="1" customWidth="1"/>
    <col min="88" max="91" width="2.125" style="1"/>
    <col min="92" max="92" width="7.875" style="3" customWidth="1"/>
    <col min="93" max="107" width="2.125" style="3"/>
    <col min="108" max="108" width="2.25" style="3" customWidth="1"/>
    <col min="109" max="109" width="1.875" style="3" customWidth="1"/>
    <col min="110" max="111" width="1.75" style="3" customWidth="1"/>
    <col min="112" max="116" width="2.125" style="3"/>
    <col min="117" max="117" width="4.25" style="3" bestFit="1" customWidth="1"/>
    <col min="118" max="118" width="6.375" style="3" bestFit="1" customWidth="1"/>
    <col min="119" max="119" width="7.5" style="3" bestFit="1" customWidth="1"/>
    <col min="120" max="120" width="3.75" style="3" customWidth="1"/>
    <col min="121" max="127" width="3.75" style="3" hidden="1" customWidth="1"/>
    <col min="128" max="128" width="3.75" style="3" customWidth="1"/>
    <col min="129" max="162" width="2.125" style="3"/>
    <col min="163" max="163" width="11.375" style="3" bestFit="1" customWidth="1"/>
    <col min="164" max="173" width="2.125" style="3"/>
    <col min="174" max="174" width="13.75" style="3" bestFit="1" customWidth="1"/>
    <col min="175" max="16384" width="2.125" style="3"/>
  </cols>
  <sheetData>
    <row r="1" spans="2:175" ht="108.75" customHeight="1">
      <c r="B1" s="159" t="s">
        <v>113</v>
      </c>
    </row>
    <row r="2" spans="2:175" ht="76.5" customHeight="1"/>
    <row r="3" spans="2:175" ht="19.5" customHeight="1">
      <c r="D3" s="1" t="s">
        <v>0</v>
      </c>
      <c r="Q3" s="179" t="str">
        <f>IF(OR(AP7="",AU7="",AZ7=""),"年月日を入力してください","")</f>
        <v/>
      </c>
      <c r="R3" s="179"/>
      <c r="S3" s="179"/>
      <c r="T3" s="179"/>
      <c r="U3" s="179"/>
      <c r="V3" s="179"/>
      <c r="W3" s="179"/>
      <c r="X3" s="179"/>
      <c r="Y3" s="179"/>
      <c r="Z3" s="179"/>
      <c r="AA3" s="179"/>
      <c r="AB3" s="179"/>
      <c r="AC3" s="179"/>
      <c r="AD3" s="179"/>
      <c r="AE3" s="179"/>
      <c r="AF3" s="179"/>
      <c r="AG3" s="179"/>
      <c r="CE3" s="2"/>
      <c r="CF3" s="2"/>
      <c r="CG3" s="2"/>
      <c r="CH3" s="2"/>
      <c r="CI3" s="2"/>
      <c r="CJ3" s="2"/>
      <c r="CK3" s="2"/>
      <c r="CL3" s="2"/>
    </row>
    <row r="4" spans="2:175" ht="12.95" customHeight="1">
      <c r="Q4" s="179"/>
      <c r="R4" s="179"/>
      <c r="S4" s="179"/>
      <c r="T4" s="179"/>
      <c r="U4" s="179"/>
      <c r="V4" s="179"/>
      <c r="W4" s="179"/>
      <c r="X4" s="179"/>
      <c r="Y4" s="179"/>
      <c r="Z4" s="179"/>
      <c r="AA4" s="179"/>
      <c r="AB4" s="179"/>
      <c r="AC4" s="179"/>
      <c r="AD4" s="179"/>
      <c r="AE4" s="179"/>
      <c r="AF4" s="179"/>
      <c r="AG4" s="179"/>
      <c r="AH4" s="180" t="s">
        <v>1</v>
      </c>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J4" s="183" t="s">
        <v>2</v>
      </c>
      <c r="BK4" s="183"/>
      <c r="BL4" s="183"/>
      <c r="BM4" s="183"/>
      <c r="BN4" s="183"/>
      <c r="BO4" s="183"/>
      <c r="BP4" s="183"/>
      <c r="BQ4" s="183"/>
      <c r="BR4" s="183"/>
      <c r="BS4" s="183"/>
      <c r="BT4" s="183"/>
    </row>
    <row r="5" spans="2:175" ht="12.95" customHeight="1" thickBot="1">
      <c r="Y5" s="4"/>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J5" s="183"/>
      <c r="BK5" s="183"/>
      <c r="BL5" s="183"/>
      <c r="BM5" s="183"/>
      <c r="BN5" s="183"/>
      <c r="BO5" s="183"/>
      <c r="BP5" s="183"/>
      <c r="BQ5" s="183"/>
      <c r="BR5" s="183"/>
      <c r="BS5" s="183"/>
      <c r="BT5" s="183"/>
      <c r="CE5" s="1" t="s">
        <v>3</v>
      </c>
      <c r="DR5" s="5" t="str">
        <f>+AU7&amp;DT5&amp;AZ7</f>
        <v>10+15</v>
      </c>
      <c r="DS5" s="6"/>
      <c r="DT5" s="6" t="s">
        <v>4</v>
      </c>
      <c r="DU5" s="6"/>
      <c r="DV5" s="6"/>
      <c r="DW5" s="7"/>
      <c r="DX5" s="8"/>
    </row>
    <row r="6" spans="2:175" ht="12.95" customHeight="1" thickTop="1">
      <c r="D6" s="185" t="s">
        <v>114</v>
      </c>
      <c r="E6" s="185"/>
      <c r="F6" s="185"/>
      <c r="G6" s="185"/>
      <c r="H6" s="185"/>
      <c r="I6" s="185"/>
      <c r="J6" s="185"/>
      <c r="K6" s="185"/>
      <c r="L6" s="185"/>
      <c r="M6" s="185"/>
      <c r="N6" s="185"/>
      <c r="O6" s="185"/>
      <c r="P6" s="185"/>
      <c r="Q6" s="185"/>
      <c r="R6" s="185"/>
      <c r="S6" s="185"/>
      <c r="T6" s="185"/>
      <c r="U6" s="185"/>
      <c r="V6" s="185"/>
      <c r="DR6" s="7">
        <v>4</v>
      </c>
      <c r="DS6" s="8">
        <v>15</v>
      </c>
      <c r="DT6" s="8" t="str">
        <f>+DR6&amp;$DT$5&amp;DS6</f>
        <v>4+15</v>
      </c>
      <c r="DU6" s="8"/>
      <c r="DV6" s="8">
        <f>IFERROR(MATCH(DR5,DT6:DT21,0),0)</f>
        <v>9</v>
      </c>
      <c r="DW6" s="7"/>
      <c r="DX6" s="8"/>
    </row>
    <row r="7" spans="2:175" ht="12.95" customHeight="1">
      <c r="D7" s="9" t="s">
        <v>5</v>
      </c>
      <c r="E7" s="10"/>
      <c r="F7" s="10"/>
      <c r="G7" s="10"/>
      <c r="H7" s="10"/>
      <c r="I7" s="10"/>
      <c r="J7" s="10"/>
      <c r="K7" s="10"/>
      <c r="L7" s="10"/>
      <c r="M7" s="10"/>
      <c r="N7" s="10"/>
      <c r="O7" s="10"/>
      <c r="P7" s="10"/>
      <c r="Q7" s="10"/>
      <c r="R7" s="10"/>
      <c r="AH7" s="2"/>
      <c r="AI7" s="2"/>
      <c r="AJ7" s="2"/>
      <c r="AK7" s="2"/>
      <c r="AL7" s="174" t="s">
        <v>6</v>
      </c>
      <c r="AM7" s="174"/>
      <c r="AN7" s="174"/>
      <c r="AO7" s="174"/>
      <c r="AP7" s="184">
        <v>2023</v>
      </c>
      <c r="AQ7" s="184"/>
      <c r="AR7" s="184"/>
      <c r="AS7" s="174" t="s">
        <v>7</v>
      </c>
      <c r="AT7" s="174"/>
      <c r="AU7" s="184">
        <v>10</v>
      </c>
      <c r="AV7" s="184"/>
      <c r="AW7" s="184"/>
      <c r="AX7" s="174" t="s">
        <v>8</v>
      </c>
      <c r="AY7" s="174"/>
      <c r="AZ7" s="184">
        <v>15</v>
      </c>
      <c r="BA7" s="184"/>
      <c r="BB7" s="184"/>
      <c r="BC7" s="174" t="s">
        <v>9</v>
      </c>
      <c r="BD7" s="174"/>
      <c r="BF7" s="2"/>
      <c r="BG7" s="2"/>
      <c r="BH7" s="2"/>
      <c r="BI7" s="175" t="str">
        <f>IF(DV22=0,"通常月は15日、決算月は15日と末日","")</f>
        <v/>
      </c>
      <c r="BJ7" s="175"/>
      <c r="BK7" s="175"/>
      <c r="BL7" s="175"/>
      <c r="BM7" s="175"/>
      <c r="BN7" s="175"/>
      <c r="BO7" s="175"/>
      <c r="BP7" s="175"/>
      <c r="BQ7" s="175"/>
      <c r="BR7" s="175"/>
      <c r="BS7" s="175"/>
      <c r="BT7" s="175"/>
      <c r="BU7" s="175"/>
      <c r="BV7" s="175"/>
      <c r="BW7" s="175"/>
      <c r="BX7" s="175"/>
      <c r="BY7" s="175"/>
      <c r="BZ7" s="175"/>
      <c r="CA7" s="175"/>
      <c r="CB7" s="175"/>
      <c r="CC7" s="175"/>
      <c r="CD7" s="175"/>
      <c r="CE7" s="175"/>
      <c r="CF7" s="11"/>
      <c r="CG7" s="11"/>
      <c r="CH7" s="11"/>
      <c r="CI7" s="11"/>
      <c r="CJ7" s="11"/>
      <c r="CK7" s="11"/>
      <c r="DR7" s="7">
        <v>5</v>
      </c>
      <c r="DS7" s="8">
        <v>15</v>
      </c>
      <c r="DT7" s="8" t="str">
        <f t="shared" ref="DT7:DT21" si="0">+DR7&amp;$DT$5&amp;DS7</f>
        <v>5+15</v>
      </c>
      <c r="DU7" s="8"/>
      <c r="DV7" s="8"/>
      <c r="DW7" s="7"/>
      <c r="DX7" s="8"/>
    </row>
    <row r="8" spans="2:175" ht="12.95" customHeight="1" thickBot="1">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11"/>
      <c r="CG8" s="11"/>
      <c r="CH8" s="11"/>
      <c r="CI8" s="11"/>
      <c r="CJ8" s="11"/>
      <c r="CK8" s="11"/>
      <c r="DR8" s="7">
        <v>6</v>
      </c>
      <c r="DS8" s="8">
        <v>15</v>
      </c>
      <c r="DT8" s="8" t="str">
        <f t="shared" si="0"/>
        <v>6+15</v>
      </c>
      <c r="DU8" s="8"/>
      <c r="DV8" s="8"/>
      <c r="DW8" s="7"/>
      <c r="DX8" s="8"/>
    </row>
    <row r="9" spans="2:175" ht="12.95" customHeight="1">
      <c r="D9" s="12" t="s">
        <v>10</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4"/>
      <c r="AL9" s="176" t="s">
        <v>11</v>
      </c>
      <c r="AM9" s="176"/>
      <c r="AN9" s="176"/>
      <c r="AO9" s="176"/>
      <c r="AP9" s="176"/>
      <c r="AQ9" s="176"/>
      <c r="AR9" s="176"/>
      <c r="AS9" s="176"/>
      <c r="AT9" s="176"/>
      <c r="AU9" s="176"/>
      <c r="AV9" s="176"/>
      <c r="AW9" s="176"/>
      <c r="AX9" s="176"/>
      <c r="AY9" s="176"/>
      <c r="AZ9" s="176"/>
      <c r="BA9" s="176"/>
      <c r="BB9" s="176"/>
      <c r="BC9" s="176"/>
      <c r="BD9" s="176"/>
      <c r="BK9" s="15"/>
      <c r="BL9" s="15"/>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N9" s="177" t="str">
        <f>IF(BW11="","登録番号を入力　登録番号していない場合は「登録なし」と入力","")</f>
        <v/>
      </c>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R9" s="7">
        <v>6</v>
      </c>
      <c r="DS9" s="8">
        <v>30</v>
      </c>
      <c r="DT9" s="8" t="str">
        <f t="shared" si="0"/>
        <v>6+30</v>
      </c>
      <c r="DU9" s="8"/>
      <c r="DV9" s="8"/>
      <c r="DW9" s="7"/>
      <c r="DX9" s="8"/>
    </row>
    <row r="10" spans="2:175" ht="12.95" customHeight="1" thickBot="1">
      <c r="D10" s="16"/>
      <c r="E10" s="176" t="s">
        <v>12</v>
      </c>
      <c r="F10" s="176"/>
      <c r="I10" s="178" t="s">
        <v>13</v>
      </c>
      <c r="J10" s="178"/>
      <c r="K10" s="178"/>
      <c r="L10" s="178"/>
      <c r="M10" s="178"/>
      <c r="N10" s="178"/>
      <c r="O10" s="17"/>
      <c r="P10" s="17"/>
      <c r="Q10" s="17"/>
      <c r="R10" s="17"/>
      <c r="S10" s="17"/>
      <c r="T10" s="17"/>
      <c r="U10" s="17"/>
      <c r="V10" s="11"/>
      <c r="W10" s="11"/>
      <c r="X10" s="11"/>
      <c r="Y10" s="11"/>
      <c r="Z10" s="11"/>
      <c r="AA10" s="11"/>
      <c r="AB10" s="11"/>
      <c r="AC10" s="11"/>
      <c r="AD10" s="11"/>
      <c r="AE10" s="11"/>
      <c r="AF10" s="18"/>
      <c r="BH10" s="157" t="s">
        <v>14</v>
      </c>
      <c r="BK10" s="15"/>
      <c r="BL10" s="15"/>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R10" s="7">
        <v>7</v>
      </c>
      <c r="DS10" s="8">
        <v>15</v>
      </c>
      <c r="DT10" s="8" t="str">
        <f t="shared" si="0"/>
        <v>7+15</v>
      </c>
      <c r="DU10" s="8"/>
      <c r="DV10" s="8"/>
      <c r="DW10" s="7"/>
      <c r="DX10" s="8"/>
    </row>
    <row r="11" spans="2:175" ht="12.95" customHeight="1">
      <c r="D11" s="16" t="s">
        <v>15</v>
      </c>
      <c r="F11" s="11"/>
      <c r="G11" s="20"/>
      <c r="H11" s="20"/>
      <c r="I11" s="226" t="s">
        <v>16</v>
      </c>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7"/>
      <c r="AH11" s="189" t="s">
        <v>17</v>
      </c>
      <c r="AI11" s="190"/>
      <c r="AJ11" s="190"/>
      <c r="AK11" s="190"/>
      <c r="AL11" s="190"/>
      <c r="AM11" s="190"/>
      <c r="AN11" s="190"/>
      <c r="AO11" s="191"/>
      <c r="AP11" s="205">
        <f>IF(AU49&gt;0,AU53,"")</f>
        <v>12650000</v>
      </c>
      <c r="AQ11" s="206"/>
      <c r="AR11" s="206"/>
      <c r="AS11" s="206"/>
      <c r="AT11" s="206"/>
      <c r="AU11" s="206"/>
      <c r="AV11" s="206"/>
      <c r="AW11" s="206"/>
      <c r="AX11" s="206"/>
      <c r="AY11" s="206"/>
      <c r="AZ11" s="206"/>
      <c r="BA11" s="206"/>
      <c r="BB11" s="206"/>
      <c r="BC11" s="206"/>
      <c r="BD11" s="206"/>
      <c r="BE11" s="206"/>
      <c r="BF11" s="206"/>
      <c r="BG11" s="206"/>
      <c r="BH11" s="207"/>
      <c r="BJ11" s="214" t="s">
        <v>18</v>
      </c>
      <c r="BK11" s="215"/>
      <c r="BL11" s="215"/>
      <c r="BM11" s="215"/>
      <c r="BN11" s="215"/>
      <c r="BO11" s="215"/>
      <c r="BP11" s="215"/>
      <c r="BQ11" s="216"/>
      <c r="BR11" s="220"/>
      <c r="BS11" s="215"/>
      <c r="BT11" s="215"/>
      <c r="BU11" s="222" t="s">
        <v>19</v>
      </c>
      <c r="BV11" s="222"/>
      <c r="BW11" s="224" t="s">
        <v>20</v>
      </c>
      <c r="BX11" s="224"/>
      <c r="BY11" s="224"/>
      <c r="BZ11" s="224"/>
      <c r="CA11" s="224"/>
      <c r="CB11" s="224"/>
      <c r="CC11" s="224"/>
      <c r="CD11" s="224"/>
      <c r="CE11" s="224"/>
      <c r="CF11" s="224"/>
      <c r="CG11" s="224"/>
      <c r="CH11" s="224"/>
      <c r="CI11" s="224"/>
      <c r="CJ11" s="224"/>
      <c r="CK11" s="224"/>
      <c r="CL11" s="21"/>
      <c r="CN11" s="175" t="str">
        <f>IF(BW11="","",IF(OR(BW11="登録なし",LEN(BW11)=13),"","登録番号のケタは合っていますか？"))</f>
        <v/>
      </c>
      <c r="CO11" s="175"/>
      <c r="CP11" s="175"/>
      <c r="CQ11" s="175"/>
      <c r="CR11" s="175"/>
      <c r="CS11" s="175"/>
      <c r="CT11" s="175"/>
      <c r="CU11" s="175"/>
      <c r="CV11" s="175"/>
      <c r="CW11" s="175"/>
      <c r="CX11" s="175"/>
      <c r="CY11" s="175"/>
      <c r="CZ11" s="175"/>
      <c r="DA11" s="175"/>
      <c r="DB11" s="175"/>
      <c r="DC11" s="175"/>
      <c r="DD11" s="175"/>
      <c r="DE11" s="175"/>
      <c r="DF11" s="175"/>
      <c r="DR11" s="7">
        <v>8</v>
      </c>
      <c r="DS11" s="8">
        <v>15</v>
      </c>
      <c r="DT11" s="8" t="str">
        <f t="shared" si="0"/>
        <v>8+15</v>
      </c>
      <c r="DU11" s="8"/>
      <c r="DV11" s="8"/>
      <c r="DW11" s="7"/>
      <c r="DX11" s="8"/>
    </row>
    <row r="12" spans="2:175" ht="12.95" customHeight="1" thickBot="1">
      <c r="D12" s="16"/>
      <c r="E12" s="186" t="s">
        <v>21</v>
      </c>
      <c r="F12" s="186"/>
      <c r="G12" s="186"/>
      <c r="H12" s="186"/>
      <c r="I12" s="187" t="s">
        <v>22</v>
      </c>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8"/>
      <c r="AH12" s="192"/>
      <c r="AI12" s="176"/>
      <c r="AJ12" s="176"/>
      <c r="AK12" s="176"/>
      <c r="AL12" s="176"/>
      <c r="AM12" s="176"/>
      <c r="AN12" s="176"/>
      <c r="AO12" s="193"/>
      <c r="AP12" s="208"/>
      <c r="AQ12" s="209"/>
      <c r="AR12" s="209"/>
      <c r="AS12" s="209"/>
      <c r="AT12" s="209"/>
      <c r="AU12" s="209"/>
      <c r="AV12" s="209"/>
      <c r="AW12" s="209"/>
      <c r="AX12" s="209"/>
      <c r="AY12" s="209"/>
      <c r="AZ12" s="209"/>
      <c r="BA12" s="209"/>
      <c r="BB12" s="209"/>
      <c r="BC12" s="209"/>
      <c r="BD12" s="209"/>
      <c r="BE12" s="209"/>
      <c r="BF12" s="209"/>
      <c r="BG12" s="209"/>
      <c r="BH12" s="210"/>
      <c r="BJ12" s="217"/>
      <c r="BK12" s="218"/>
      <c r="BL12" s="218"/>
      <c r="BM12" s="218"/>
      <c r="BN12" s="218"/>
      <c r="BO12" s="218"/>
      <c r="BP12" s="218"/>
      <c r="BQ12" s="219"/>
      <c r="BR12" s="221"/>
      <c r="BS12" s="218"/>
      <c r="BT12" s="218"/>
      <c r="BU12" s="223"/>
      <c r="BV12" s="223"/>
      <c r="BW12" s="225"/>
      <c r="BX12" s="225"/>
      <c r="BY12" s="225"/>
      <c r="BZ12" s="225"/>
      <c r="CA12" s="225"/>
      <c r="CB12" s="225"/>
      <c r="CC12" s="225"/>
      <c r="CD12" s="225"/>
      <c r="CE12" s="225"/>
      <c r="CF12" s="225"/>
      <c r="CG12" s="225"/>
      <c r="CH12" s="225"/>
      <c r="CI12" s="225"/>
      <c r="CJ12" s="225"/>
      <c r="CK12" s="225"/>
      <c r="CL12" s="22"/>
      <c r="CN12" s="175"/>
      <c r="CO12" s="175"/>
      <c r="CP12" s="175"/>
      <c r="CQ12" s="175"/>
      <c r="CR12" s="175"/>
      <c r="CS12" s="175"/>
      <c r="CT12" s="175"/>
      <c r="CU12" s="175"/>
      <c r="CV12" s="175"/>
      <c r="CW12" s="175"/>
      <c r="CX12" s="175"/>
      <c r="CY12" s="175"/>
      <c r="CZ12" s="175"/>
      <c r="DA12" s="175"/>
      <c r="DB12" s="175"/>
      <c r="DC12" s="175"/>
      <c r="DD12" s="175"/>
      <c r="DE12" s="175"/>
      <c r="DF12" s="175"/>
      <c r="DR12" s="7">
        <v>9</v>
      </c>
      <c r="DS12" s="8">
        <v>15</v>
      </c>
      <c r="DT12" s="8" t="str">
        <f t="shared" si="0"/>
        <v>9+15</v>
      </c>
      <c r="DU12" s="8"/>
      <c r="DV12" s="8"/>
      <c r="DW12" s="7"/>
      <c r="DX12" s="8"/>
    </row>
    <row r="13" spans="2:175" ht="12.95" customHeight="1">
      <c r="D13" s="16"/>
      <c r="E13" s="11"/>
      <c r="F13" s="11"/>
      <c r="G13" s="20"/>
      <c r="H13" s="20"/>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8"/>
      <c r="AH13" s="202"/>
      <c r="AI13" s="203"/>
      <c r="AJ13" s="203"/>
      <c r="AK13" s="203"/>
      <c r="AL13" s="203"/>
      <c r="AM13" s="203"/>
      <c r="AN13" s="203"/>
      <c r="AO13" s="204"/>
      <c r="AP13" s="211"/>
      <c r="AQ13" s="212"/>
      <c r="AR13" s="212"/>
      <c r="AS13" s="212"/>
      <c r="AT13" s="212"/>
      <c r="AU13" s="212"/>
      <c r="AV13" s="212"/>
      <c r="AW13" s="212"/>
      <c r="AX13" s="212"/>
      <c r="AY13" s="212"/>
      <c r="AZ13" s="212"/>
      <c r="BA13" s="212"/>
      <c r="BB13" s="212"/>
      <c r="BC13" s="212"/>
      <c r="BD13" s="212"/>
      <c r="BE13" s="212"/>
      <c r="BF13" s="212"/>
      <c r="BG13" s="212"/>
      <c r="BH13" s="213"/>
      <c r="CN13" s="175" t="str">
        <f>IF(AZ14="","",IF(AZ17&lt;0,"出来高累計又は出来高(B)の金額が前回より不足しています",""))</f>
        <v/>
      </c>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R13" s="7">
        <v>9</v>
      </c>
      <c r="DS13" s="8">
        <v>30</v>
      </c>
      <c r="DT13" s="8" t="str">
        <f t="shared" si="0"/>
        <v>9+30</v>
      </c>
      <c r="DU13" s="8"/>
      <c r="DV13" s="8"/>
      <c r="DW13" s="7"/>
      <c r="DX13" s="8"/>
    </row>
    <row r="14" spans="2:175" ht="12.95" customHeight="1">
      <c r="D14" s="16"/>
      <c r="E14" s="11"/>
      <c r="F14" s="11"/>
      <c r="G14" s="20"/>
      <c r="H14" s="20"/>
      <c r="I14" s="680"/>
      <c r="J14" s="680"/>
      <c r="K14" s="680"/>
      <c r="L14" s="680"/>
      <c r="M14" s="680"/>
      <c r="N14" s="680"/>
      <c r="O14" s="680"/>
      <c r="P14" s="680"/>
      <c r="Q14" s="680"/>
      <c r="R14" s="680"/>
      <c r="S14" s="680"/>
      <c r="T14" s="680"/>
      <c r="U14" s="680"/>
      <c r="V14" s="680"/>
      <c r="W14" s="680"/>
      <c r="X14" s="680"/>
      <c r="Y14" s="680"/>
      <c r="Z14" s="680"/>
      <c r="AA14" s="680"/>
      <c r="AB14" s="680"/>
      <c r="AC14" s="680"/>
      <c r="AD14" s="680"/>
      <c r="AE14" s="680"/>
      <c r="AF14" s="681"/>
      <c r="AH14" s="189" t="s">
        <v>23</v>
      </c>
      <c r="AI14" s="190"/>
      <c r="AJ14" s="190"/>
      <c r="AK14" s="190"/>
      <c r="AL14" s="190"/>
      <c r="AM14" s="190"/>
      <c r="AN14" s="190"/>
      <c r="AO14" s="191"/>
      <c r="AP14" s="189"/>
      <c r="AQ14" s="190"/>
      <c r="AR14" s="190"/>
      <c r="AS14" s="190"/>
      <c r="AT14" s="190"/>
      <c r="AU14" s="190"/>
      <c r="AV14" s="190"/>
      <c r="AW14" s="190"/>
      <c r="AX14" s="190"/>
      <c r="AY14" s="190"/>
      <c r="AZ14" s="196">
        <v>7919000</v>
      </c>
      <c r="BA14" s="196"/>
      <c r="BB14" s="196"/>
      <c r="BC14" s="196"/>
      <c r="BD14" s="196"/>
      <c r="BE14" s="196"/>
      <c r="BF14" s="196"/>
      <c r="BG14" s="196"/>
      <c r="BH14" s="197"/>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R14" s="7">
        <v>10</v>
      </c>
      <c r="DS14" s="8">
        <v>15</v>
      </c>
      <c r="DT14" s="8" t="str">
        <f t="shared" si="0"/>
        <v>10+15</v>
      </c>
      <c r="DU14" s="8"/>
      <c r="DV14" s="8"/>
      <c r="DW14" s="7"/>
      <c r="DX14" s="8"/>
      <c r="EZ14" s="244"/>
      <c r="FA14" s="244"/>
      <c r="FB14" s="244"/>
      <c r="FC14" s="244"/>
      <c r="FD14" s="244"/>
      <c r="FE14" s="244"/>
      <c r="FF14" s="244"/>
      <c r="FG14" s="244"/>
      <c r="FH14" s="244"/>
      <c r="FI14" s="244"/>
      <c r="FJ14" s="244"/>
      <c r="FK14" s="244"/>
      <c r="FL14" s="244"/>
      <c r="FM14" s="244"/>
      <c r="FN14" s="244"/>
      <c r="FO14" s="244"/>
      <c r="FP14" s="244"/>
      <c r="FQ14" s="244"/>
      <c r="FR14" s="244"/>
      <c r="FS14" s="244"/>
    </row>
    <row r="15" spans="2:175" ht="12.95" customHeight="1" thickBot="1">
      <c r="D15" s="16"/>
      <c r="E15" s="11"/>
      <c r="F15" s="11"/>
      <c r="G15" s="20"/>
      <c r="H15" s="20"/>
      <c r="I15" s="680"/>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1"/>
      <c r="AH15" s="192"/>
      <c r="AI15" s="176"/>
      <c r="AJ15" s="176"/>
      <c r="AK15" s="176"/>
      <c r="AL15" s="176"/>
      <c r="AM15" s="176"/>
      <c r="AN15" s="176"/>
      <c r="AO15" s="193"/>
      <c r="AP15" s="192"/>
      <c r="AQ15" s="176"/>
      <c r="AR15" s="176"/>
      <c r="AS15" s="176"/>
      <c r="AT15" s="176"/>
      <c r="AU15" s="176"/>
      <c r="AV15" s="176"/>
      <c r="AW15" s="176"/>
      <c r="AX15" s="176"/>
      <c r="AY15" s="176"/>
      <c r="AZ15" s="198"/>
      <c r="BA15" s="198"/>
      <c r="BB15" s="198"/>
      <c r="BC15" s="198"/>
      <c r="BD15" s="198"/>
      <c r="BE15" s="198"/>
      <c r="BF15" s="198"/>
      <c r="BG15" s="198"/>
      <c r="BH15" s="199"/>
      <c r="BJ15" s="1" t="s">
        <v>24</v>
      </c>
      <c r="BK15" s="15"/>
      <c r="BL15" s="15"/>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DR15" s="7">
        <v>11</v>
      </c>
      <c r="DS15" s="8">
        <v>15</v>
      </c>
      <c r="DT15" s="8" t="str">
        <f t="shared" si="0"/>
        <v>11+15</v>
      </c>
      <c r="DU15" s="8"/>
      <c r="DV15" s="8"/>
      <c r="DW15" s="7"/>
      <c r="DX15" s="8"/>
      <c r="EZ15" s="244"/>
      <c r="FA15" s="244"/>
      <c r="FB15" s="244"/>
      <c r="FC15" s="244"/>
      <c r="FD15" s="244"/>
      <c r="FE15" s="244"/>
      <c r="FF15" s="244"/>
      <c r="FG15" s="244"/>
      <c r="FH15" s="244"/>
      <c r="FI15" s="244"/>
      <c r="FJ15" s="244"/>
      <c r="FK15" s="244"/>
      <c r="FL15" s="244"/>
      <c r="FM15" s="244"/>
      <c r="FN15" s="244"/>
      <c r="FO15" s="244"/>
      <c r="FP15" s="244"/>
      <c r="FQ15" s="244"/>
      <c r="FR15" s="244"/>
      <c r="FS15" s="244"/>
    </row>
    <row r="16" spans="2:175" ht="12.95" customHeight="1" thickBot="1">
      <c r="D16" s="16" t="s">
        <v>15</v>
      </c>
      <c r="F16" s="11"/>
      <c r="G16" s="20"/>
      <c r="H16" s="20"/>
      <c r="I16" s="226" t="s">
        <v>137</v>
      </c>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7"/>
      <c r="AH16" s="192"/>
      <c r="AI16" s="176"/>
      <c r="AJ16" s="176"/>
      <c r="AK16" s="176"/>
      <c r="AL16" s="176"/>
      <c r="AM16" s="176"/>
      <c r="AN16" s="176"/>
      <c r="AO16" s="193"/>
      <c r="AP16" s="194"/>
      <c r="AQ16" s="195"/>
      <c r="AR16" s="195"/>
      <c r="AS16" s="195"/>
      <c r="AT16" s="195"/>
      <c r="AU16" s="195"/>
      <c r="AV16" s="195"/>
      <c r="AW16" s="195"/>
      <c r="AX16" s="195"/>
      <c r="AY16" s="195"/>
      <c r="AZ16" s="200"/>
      <c r="BA16" s="200"/>
      <c r="BB16" s="200"/>
      <c r="BC16" s="200"/>
      <c r="BD16" s="200"/>
      <c r="BE16" s="200"/>
      <c r="BF16" s="200"/>
      <c r="BG16" s="200"/>
      <c r="BH16" s="201"/>
      <c r="BJ16" s="245" t="s">
        <v>25</v>
      </c>
      <c r="BK16" s="234"/>
      <c r="BL16" s="234"/>
      <c r="BM16" s="246"/>
      <c r="BN16" s="682" t="s">
        <v>26</v>
      </c>
      <c r="BO16" s="683"/>
      <c r="BP16" s="683"/>
      <c r="BQ16" s="683"/>
      <c r="BR16" s="683"/>
      <c r="BS16" s="683"/>
      <c r="BT16" s="683"/>
      <c r="BU16" s="683"/>
      <c r="BV16" s="683"/>
      <c r="BW16" s="683"/>
      <c r="BX16" s="683"/>
      <c r="BY16" s="233" t="s">
        <v>27</v>
      </c>
      <c r="BZ16" s="234"/>
      <c r="CA16" s="234"/>
      <c r="CB16" s="246"/>
      <c r="CC16" s="682">
        <v>1234567</v>
      </c>
      <c r="CD16" s="683"/>
      <c r="CE16" s="683"/>
      <c r="CF16" s="683"/>
      <c r="CG16" s="683"/>
      <c r="CH16" s="683"/>
      <c r="CI16" s="683"/>
      <c r="CJ16" s="683"/>
      <c r="CK16" s="683"/>
      <c r="CL16" s="688"/>
      <c r="CN16" s="266" t="str">
        <f>IF(OR(BN16="",BN19="",CC16="",CC19=""),"登録取引銀行の情報は全て入力してください","")</f>
        <v/>
      </c>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c r="DR16" s="7">
        <v>12</v>
      </c>
      <c r="DS16" s="8">
        <v>15</v>
      </c>
      <c r="DT16" s="8" t="str">
        <f t="shared" si="0"/>
        <v>12+15</v>
      </c>
      <c r="DU16" s="8"/>
      <c r="DV16" s="8"/>
      <c r="DW16" s="7"/>
      <c r="DX16" s="8"/>
      <c r="EZ16" s="244"/>
      <c r="FA16" s="244"/>
      <c r="FB16" s="244"/>
      <c r="FC16" s="244"/>
      <c r="FD16" s="244"/>
      <c r="FE16" s="244"/>
      <c r="FF16" s="244"/>
      <c r="FG16" s="244"/>
      <c r="FH16" s="244"/>
      <c r="FI16" s="244"/>
      <c r="FJ16" s="244"/>
      <c r="FK16" s="244"/>
      <c r="FL16" s="244"/>
      <c r="FM16" s="244"/>
      <c r="FN16" s="244"/>
      <c r="FO16" s="244"/>
      <c r="FP16" s="244"/>
      <c r="FQ16" s="244"/>
      <c r="FR16" s="244"/>
      <c r="FS16" s="244"/>
    </row>
    <row r="17" spans="4:160" ht="12.95" customHeight="1">
      <c r="D17" s="16"/>
      <c r="E17" s="186" t="s">
        <v>28</v>
      </c>
      <c r="F17" s="186"/>
      <c r="G17" s="186"/>
      <c r="H17" s="186"/>
      <c r="I17" s="228" t="s">
        <v>132</v>
      </c>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9"/>
      <c r="AH17" s="214" t="s">
        <v>29</v>
      </c>
      <c r="AI17" s="215"/>
      <c r="AJ17" s="215"/>
      <c r="AK17" s="215"/>
      <c r="AL17" s="215"/>
      <c r="AM17" s="215"/>
      <c r="AN17" s="215"/>
      <c r="AO17" s="216"/>
      <c r="AP17" s="233"/>
      <c r="AQ17" s="234"/>
      <c r="AR17" s="234"/>
      <c r="AS17" s="234"/>
      <c r="AT17" s="234"/>
      <c r="AU17" s="234"/>
      <c r="AV17" s="234"/>
      <c r="AW17" s="234"/>
      <c r="AX17" s="234"/>
      <c r="AY17" s="234"/>
      <c r="AZ17" s="235">
        <f>IF(AND(BU35="",BU37="",BU39="",BU41="",BU43="",BU45="",BU47=""),"",IFERROR(IF(CD55="",CD53-AZ14,IF(SUM(CD35:CL48)&gt;0,CD55-AZ14,"")),""))</f>
        <v>2475998</v>
      </c>
      <c r="BA17" s="235"/>
      <c r="BB17" s="235"/>
      <c r="BC17" s="235"/>
      <c r="BD17" s="235"/>
      <c r="BE17" s="235"/>
      <c r="BF17" s="235"/>
      <c r="BG17" s="235"/>
      <c r="BH17" s="236"/>
      <c r="BJ17" s="241"/>
      <c r="BK17" s="176"/>
      <c r="BL17" s="176"/>
      <c r="BM17" s="193"/>
      <c r="BN17" s="684"/>
      <c r="BO17" s="685"/>
      <c r="BP17" s="685"/>
      <c r="BQ17" s="685"/>
      <c r="BR17" s="685"/>
      <c r="BS17" s="685"/>
      <c r="BT17" s="685"/>
      <c r="BU17" s="685"/>
      <c r="BV17" s="685"/>
      <c r="BW17" s="685"/>
      <c r="BX17" s="685"/>
      <c r="BY17" s="192"/>
      <c r="BZ17" s="176"/>
      <c r="CA17" s="176"/>
      <c r="CB17" s="193"/>
      <c r="CC17" s="684"/>
      <c r="CD17" s="685"/>
      <c r="CE17" s="685"/>
      <c r="CF17" s="685"/>
      <c r="CG17" s="685"/>
      <c r="CH17" s="685"/>
      <c r="CI17" s="685"/>
      <c r="CJ17" s="685"/>
      <c r="CK17" s="685"/>
      <c r="CL17" s="689"/>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R17" s="7">
        <v>12</v>
      </c>
      <c r="DS17" s="8">
        <v>31</v>
      </c>
      <c r="DT17" s="8" t="str">
        <f t="shared" si="0"/>
        <v>12+31</v>
      </c>
      <c r="DU17" s="8"/>
      <c r="DV17" s="8"/>
      <c r="DW17" s="7"/>
      <c r="DX17" s="8"/>
    </row>
    <row r="18" spans="4:160" ht="12.95" customHeight="1">
      <c r="D18" s="16"/>
      <c r="E18" s="11"/>
      <c r="F18" s="11"/>
      <c r="G18" s="11"/>
      <c r="H18" s="11"/>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9"/>
      <c r="AH18" s="230"/>
      <c r="AI18" s="231"/>
      <c r="AJ18" s="231"/>
      <c r="AK18" s="231"/>
      <c r="AL18" s="231"/>
      <c r="AM18" s="231"/>
      <c r="AN18" s="231"/>
      <c r="AO18" s="232"/>
      <c r="AP18" s="192"/>
      <c r="AQ18" s="176"/>
      <c r="AR18" s="176"/>
      <c r="AS18" s="176"/>
      <c r="AT18" s="176"/>
      <c r="AU18" s="176"/>
      <c r="AV18" s="176"/>
      <c r="AW18" s="176"/>
      <c r="AX18" s="176"/>
      <c r="AY18" s="176"/>
      <c r="AZ18" s="209"/>
      <c r="BA18" s="209"/>
      <c r="BB18" s="209"/>
      <c r="BC18" s="209"/>
      <c r="BD18" s="209"/>
      <c r="BE18" s="209"/>
      <c r="BF18" s="209"/>
      <c r="BG18" s="209"/>
      <c r="BH18" s="237"/>
      <c r="BJ18" s="247"/>
      <c r="BK18" s="203"/>
      <c r="BL18" s="203"/>
      <c r="BM18" s="204"/>
      <c r="BN18" s="686"/>
      <c r="BO18" s="687"/>
      <c r="BP18" s="687"/>
      <c r="BQ18" s="687"/>
      <c r="BR18" s="687"/>
      <c r="BS18" s="687"/>
      <c r="BT18" s="687"/>
      <c r="BU18" s="687"/>
      <c r="BV18" s="687"/>
      <c r="BW18" s="687"/>
      <c r="BX18" s="687"/>
      <c r="BY18" s="202"/>
      <c r="BZ18" s="203"/>
      <c r="CA18" s="203"/>
      <c r="CB18" s="204"/>
      <c r="CC18" s="686"/>
      <c r="CD18" s="687"/>
      <c r="CE18" s="687"/>
      <c r="CF18" s="687"/>
      <c r="CG18" s="687"/>
      <c r="CH18" s="687"/>
      <c r="CI18" s="687"/>
      <c r="CJ18" s="687"/>
      <c r="CK18" s="687"/>
      <c r="CL18" s="690"/>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c r="DR18" s="7">
        <v>1</v>
      </c>
      <c r="DS18" s="8">
        <v>15</v>
      </c>
      <c r="DT18" s="8" t="str">
        <f t="shared" si="0"/>
        <v>1+15</v>
      </c>
      <c r="DU18" s="8"/>
      <c r="DV18" s="8"/>
      <c r="DW18" s="7"/>
      <c r="DX18" s="8"/>
    </row>
    <row r="19" spans="4:160" ht="12.95" customHeight="1">
      <c r="D19" s="16"/>
      <c r="E19" s="11"/>
      <c r="F19" s="11"/>
      <c r="G19" s="11"/>
      <c r="H19" s="11"/>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9"/>
      <c r="AH19" s="230"/>
      <c r="AI19" s="231"/>
      <c r="AJ19" s="231"/>
      <c r="AK19" s="231"/>
      <c r="AL19" s="231"/>
      <c r="AM19" s="231"/>
      <c r="AN19" s="231"/>
      <c r="AO19" s="232"/>
      <c r="AP19" s="192"/>
      <c r="AQ19" s="176"/>
      <c r="AR19" s="176"/>
      <c r="AS19" s="176"/>
      <c r="AT19" s="176"/>
      <c r="AU19" s="176"/>
      <c r="AV19" s="176"/>
      <c r="AW19" s="176"/>
      <c r="AX19" s="176"/>
      <c r="AY19" s="176"/>
      <c r="AZ19" s="209"/>
      <c r="BA19" s="209"/>
      <c r="BB19" s="209"/>
      <c r="BC19" s="209"/>
      <c r="BD19" s="209"/>
      <c r="BE19" s="209"/>
      <c r="BF19" s="209"/>
      <c r="BG19" s="209"/>
      <c r="BH19" s="237"/>
      <c r="BJ19" s="240" t="s">
        <v>30</v>
      </c>
      <c r="BK19" s="190"/>
      <c r="BL19" s="190"/>
      <c r="BM19" s="191"/>
      <c r="BN19" s="691" t="s">
        <v>31</v>
      </c>
      <c r="BO19" s="692"/>
      <c r="BP19" s="692"/>
      <c r="BQ19" s="692"/>
      <c r="BR19" s="692"/>
      <c r="BS19" s="692"/>
      <c r="BT19" s="692"/>
      <c r="BU19" s="692"/>
      <c r="BV19" s="692"/>
      <c r="BW19" s="692"/>
      <c r="BX19" s="692"/>
      <c r="BY19" s="189" t="s">
        <v>32</v>
      </c>
      <c r="BZ19" s="190"/>
      <c r="CA19" s="190"/>
      <c r="CB19" s="191"/>
      <c r="CC19" s="691" t="s">
        <v>133</v>
      </c>
      <c r="CD19" s="692"/>
      <c r="CE19" s="692"/>
      <c r="CF19" s="692"/>
      <c r="CG19" s="692"/>
      <c r="CH19" s="692"/>
      <c r="CI19" s="692"/>
      <c r="CJ19" s="692"/>
      <c r="CK19" s="692"/>
      <c r="CL19" s="695"/>
      <c r="CN19" s="266" t="str">
        <f>IF(BL49="","",IF(AND(BL49&gt;0,AZ14=""),"前回支払額を入力してください",""))</f>
        <v/>
      </c>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c r="DR19" s="7">
        <v>2</v>
      </c>
      <c r="DS19" s="8">
        <v>15</v>
      </c>
      <c r="DT19" s="8" t="str">
        <f t="shared" si="0"/>
        <v>2+15</v>
      </c>
      <c r="DU19" s="8"/>
      <c r="DV19" s="8"/>
      <c r="DW19" s="7"/>
      <c r="DX19" s="8"/>
    </row>
    <row r="20" spans="4:160" ht="12.95" customHeight="1" thickBot="1">
      <c r="D20" s="16" t="s">
        <v>15</v>
      </c>
      <c r="F20" s="11"/>
      <c r="G20" s="11"/>
      <c r="H20" s="11"/>
      <c r="I20" s="226" t="s">
        <v>33</v>
      </c>
      <c r="J20" s="226"/>
      <c r="K20" s="226"/>
      <c r="L20" s="226"/>
      <c r="M20" s="226"/>
      <c r="N20" s="226"/>
      <c r="O20" s="226"/>
      <c r="P20" s="226"/>
      <c r="Q20" s="226"/>
      <c r="R20" s="226"/>
      <c r="S20" s="226"/>
      <c r="T20" s="226"/>
      <c r="U20" s="226"/>
      <c r="V20" s="226"/>
      <c r="W20" s="226"/>
      <c r="X20" s="226"/>
      <c r="Y20" s="226"/>
      <c r="Z20" s="226"/>
      <c r="AA20" s="20"/>
      <c r="AB20" s="11" t="s">
        <v>34</v>
      </c>
      <c r="AC20" s="11"/>
      <c r="AD20" s="11"/>
      <c r="AE20" s="11"/>
      <c r="AF20" s="18"/>
      <c r="AH20" s="217"/>
      <c r="AI20" s="218"/>
      <c r="AJ20" s="218"/>
      <c r="AK20" s="218"/>
      <c r="AL20" s="218"/>
      <c r="AM20" s="218"/>
      <c r="AN20" s="218"/>
      <c r="AO20" s="219"/>
      <c r="AP20" s="194"/>
      <c r="AQ20" s="195"/>
      <c r="AR20" s="195"/>
      <c r="AS20" s="195"/>
      <c r="AT20" s="195"/>
      <c r="AU20" s="195"/>
      <c r="AV20" s="195"/>
      <c r="AW20" s="195"/>
      <c r="AX20" s="195"/>
      <c r="AY20" s="195"/>
      <c r="AZ20" s="238"/>
      <c r="BA20" s="238"/>
      <c r="BB20" s="238"/>
      <c r="BC20" s="238"/>
      <c r="BD20" s="238"/>
      <c r="BE20" s="238"/>
      <c r="BF20" s="238"/>
      <c r="BG20" s="238"/>
      <c r="BH20" s="239"/>
      <c r="BJ20" s="241"/>
      <c r="BK20" s="176"/>
      <c r="BL20" s="176"/>
      <c r="BM20" s="193"/>
      <c r="BN20" s="684"/>
      <c r="BO20" s="685"/>
      <c r="BP20" s="685"/>
      <c r="BQ20" s="685"/>
      <c r="BR20" s="685"/>
      <c r="BS20" s="685"/>
      <c r="BT20" s="685"/>
      <c r="BU20" s="685"/>
      <c r="BV20" s="685"/>
      <c r="BW20" s="685"/>
      <c r="BX20" s="685"/>
      <c r="BY20" s="192"/>
      <c r="BZ20" s="176"/>
      <c r="CA20" s="176"/>
      <c r="CB20" s="193"/>
      <c r="CC20" s="684"/>
      <c r="CD20" s="685"/>
      <c r="CE20" s="685"/>
      <c r="CF20" s="685"/>
      <c r="CG20" s="685"/>
      <c r="CH20" s="685"/>
      <c r="CI20" s="685"/>
      <c r="CJ20" s="685"/>
      <c r="CK20" s="685"/>
      <c r="CL20" s="689"/>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R20" s="7">
        <v>3</v>
      </c>
      <c r="DS20" s="8">
        <v>15</v>
      </c>
      <c r="DT20" s="8" t="str">
        <f t="shared" si="0"/>
        <v>3+15</v>
      </c>
      <c r="DU20" s="8"/>
      <c r="DV20" s="8"/>
      <c r="DW20" s="7"/>
      <c r="DX20" s="8"/>
      <c r="EM20" s="8"/>
      <c r="EN20" s="8"/>
      <c r="EO20" s="8"/>
      <c r="EP20" s="8"/>
      <c r="EQ20" s="8"/>
      <c r="ER20" s="8"/>
      <c r="ES20" s="8"/>
      <c r="ET20" s="8"/>
      <c r="EU20" s="8"/>
      <c r="EV20" s="8"/>
      <c r="EW20" s="8"/>
      <c r="EX20" s="8"/>
      <c r="EY20" s="8"/>
      <c r="EZ20" s="8"/>
      <c r="FA20" s="8"/>
      <c r="FB20" s="8"/>
      <c r="FC20" s="8"/>
      <c r="FD20" s="8"/>
    </row>
    <row r="21" spans="4:160" ht="12.95" customHeight="1" thickBot="1">
      <c r="D21" s="16"/>
      <c r="E21" s="186" t="s">
        <v>35</v>
      </c>
      <c r="F21" s="186"/>
      <c r="G21" s="186"/>
      <c r="H21" s="186"/>
      <c r="I21" s="228" t="s">
        <v>36</v>
      </c>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9"/>
      <c r="AH21" s="192" t="s">
        <v>37</v>
      </c>
      <c r="AI21" s="176"/>
      <c r="AJ21" s="176"/>
      <c r="AK21" s="176"/>
      <c r="AL21" s="176"/>
      <c r="AM21" s="176"/>
      <c r="AN21" s="176"/>
      <c r="AO21" s="193"/>
      <c r="AP21" s="208">
        <f>IFERROR(IF(SUM(CD35:CM48)&gt;0,AP11-AZ14-AZ17,""),"")</f>
        <v>2255002</v>
      </c>
      <c r="AQ21" s="209"/>
      <c r="AR21" s="209"/>
      <c r="AS21" s="209"/>
      <c r="AT21" s="209"/>
      <c r="AU21" s="209"/>
      <c r="AV21" s="209"/>
      <c r="AW21" s="209"/>
      <c r="AX21" s="209"/>
      <c r="AY21" s="209"/>
      <c r="AZ21" s="209"/>
      <c r="BA21" s="209"/>
      <c r="BB21" s="209"/>
      <c r="BC21" s="209"/>
      <c r="BD21" s="209"/>
      <c r="BE21" s="209"/>
      <c r="BF21" s="209"/>
      <c r="BG21" s="209"/>
      <c r="BH21" s="210"/>
      <c r="BJ21" s="242"/>
      <c r="BK21" s="195"/>
      <c r="BL21" s="195"/>
      <c r="BM21" s="243"/>
      <c r="BN21" s="693"/>
      <c r="BO21" s="694"/>
      <c r="BP21" s="694"/>
      <c r="BQ21" s="694"/>
      <c r="BR21" s="694"/>
      <c r="BS21" s="694"/>
      <c r="BT21" s="694"/>
      <c r="BU21" s="694"/>
      <c r="BV21" s="694"/>
      <c r="BW21" s="694"/>
      <c r="BX21" s="694"/>
      <c r="BY21" s="194"/>
      <c r="BZ21" s="195"/>
      <c r="CA21" s="195"/>
      <c r="CB21" s="243"/>
      <c r="CC21" s="693"/>
      <c r="CD21" s="694"/>
      <c r="CE21" s="694"/>
      <c r="CF21" s="694"/>
      <c r="CG21" s="694"/>
      <c r="CH21" s="694"/>
      <c r="CI21" s="694"/>
      <c r="CJ21" s="694"/>
      <c r="CK21" s="694"/>
      <c r="CL21" s="69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R21" s="7">
        <v>3</v>
      </c>
      <c r="DS21" s="8">
        <v>31</v>
      </c>
      <c r="DT21" s="8" t="str">
        <f t="shared" si="0"/>
        <v>3+31</v>
      </c>
      <c r="DU21" s="8"/>
      <c r="DV21" s="8"/>
      <c r="DW21" s="7"/>
      <c r="DX21" s="8"/>
      <c r="EM21" s="8"/>
      <c r="EN21" s="8"/>
      <c r="EO21" s="8"/>
      <c r="EP21" s="8"/>
      <c r="EQ21" s="8"/>
      <c r="ER21" s="8"/>
      <c r="ES21" s="8"/>
      <c r="ET21" s="8"/>
      <c r="EU21" s="8"/>
      <c r="EV21" s="8"/>
      <c r="EW21" s="8"/>
      <c r="EX21" s="8"/>
      <c r="EY21" s="8"/>
      <c r="EZ21" s="8"/>
      <c r="FA21" s="8"/>
      <c r="FB21" s="8"/>
      <c r="FC21" s="8"/>
      <c r="FD21" s="8"/>
    </row>
    <row r="22" spans="4:160" ht="12.95" customHeight="1">
      <c r="D22" s="16"/>
      <c r="E22" s="11"/>
      <c r="F22" s="11"/>
      <c r="G22" s="11"/>
      <c r="H22" s="11"/>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9"/>
      <c r="AH22" s="192"/>
      <c r="AI22" s="176"/>
      <c r="AJ22" s="176"/>
      <c r="AK22" s="176"/>
      <c r="AL22" s="176"/>
      <c r="AM22" s="176"/>
      <c r="AN22" s="176"/>
      <c r="AO22" s="193"/>
      <c r="AP22" s="208"/>
      <c r="AQ22" s="209"/>
      <c r="AR22" s="209"/>
      <c r="AS22" s="209"/>
      <c r="AT22" s="209"/>
      <c r="AU22" s="209"/>
      <c r="AV22" s="209"/>
      <c r="AW22" s="209"/>
      <c r="AX22" s="209"/>
      <c r="AY22" s="209"/>
      <c r="AZ22" s="209"/>
      <c r="BA22" s="209"/>
      <c r="BB22" s="209"/>
      <c r="BC22" s="209"/>
      <c r="BD22" s="209"/>
      <c r="BE22" s="209"/>
      <c r="BF22" s="209"/>
      <c r="BG22" s="209"/>
      <c r="BH22" s="210"/>
      <c r="BJ22" s="288" t="s">
        <v>38</v>
      </c>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N22" s="175" t="str">
        <f>IF(BP25="","取引先コードを入力してください","")</f>
        <v/>
      </c>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R22" s="23"/>
      <c r="DS22" s="24"/>
      <c r="DT22" s="24"/>
      <c r="DU22" s="24"/>
      <c r="DV22" s="24">
        <f>SUM(DV6:DV21)</f>
        <v>9</v>
      </c>
      <c r="DW22" s="7"/>
      <c r="DX22" s="8"/>
      <c r="EM22" s="8"/>
      <c r="EN22" s="8"/>
      <c r="EO22" s="8"/>
      <c r="EP22" s="8"/>
      <c r="EQ22" s="8"/>
      <c r="ER22" s="8"/>
      <c r="ES22" s="8"/>
      <c r="ET22" s="8"/>
      <c r="EU22" s="8"/>
      <c r="EV22" s="8"/>
      <c r="EW22" s="8"/>
      <c r="EX22" s="8"/>
      <c r="EY22" s="8"/>
      <c r="EZ22" s="8"/>
      <c r="FA22" s="8"/>
      <c r="FB22" s="8"/>
      <c r="FC22" s="8"/>
      <c r="FD22" s="8"/>
    </row>
    <row r="23" spans="4:160" ht="12.95" customHeight="1" thickBot="1">
      <c r="D23" s="25"/>
      <c r="E23" s="26"/>
      <c r="F23" s="26"/>
      <c r="G23" s="26"/>
      <c r="H23" s="2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7"/>
      <c r="AH23" s="202"/>
      <c r="AI23" s="203"/>
      <c r="AJ23" s="203"/>
      <c r="AK23" s="203"/>
      <c r="AL23" s="203"/>
      <c r="AM23" s="203"/>
      <c r="AN23" s="203"/>
      <c r="AO23" s="204"/>
      <c r="AP23" s="211"/>
      <c r="AQ23" s="212"/>
      <c r="AR23" s="212"/>
      <c r="AS23" s="212"/>
      <c r="AT23" s="212"/>
      <c r="AU23" s="212"/>
      <c r="AV23" s="212"/>
      <c r="AW23" s="212"/>
      <c r="AX23" s="212"/>
      <c r="AY23" s="212"/>
      <c r="AZ23" s="212"/>
      <c r="BA23" s="212"/>
      <c r="BB23" s="212"/>
      <c r="BC23" s="212"/>
      <c r="BD23" s="212"/>
      <c r="BE23" s="212"/>
      <c r="BF23" s="212"/>
      <c r="BG23" s="212"/>
      <c r="BH23" s="213"/>
      <c r="BJ23" s="289"/>
      <c r="BK23" s="289"/>
      <c r="BL23" s="289"/>
      <c r="BM23" s="289"/>
      <c r="BN23" s="289"/>
      <c r="BO23" s="289"/>
      <c r="BP23" s="289"/>
      <c r="BQ23" s="289"/>
      <c r="BR23" s="289"/>
      <c r="BS23" s="289"/>
      <c r="BT23" s="289"/>
      <c r="BU23" s="289"/>
      <c r="BV23" s="289"/>
      <c r="BW23" s="289"/>
      <c r="BX23" s="289"/>
      <c r="BY23" s="289"/>
      <c r="BZ23" s="289"/>
      <c r="CA23" s="289"/>
      <c r="CB23" s="289"/>
      <c r="CC23" s="289"/>
      <c r="CD23" s="289"/>
      <c r="CE23" s="289"/>
      <c r="CF23" s="289"/>
      <c r="CG23" s="289"/>
      <c r="CH23" s="289"/>
      <c r="CI23" s="289"/>
      <c r="CJ23" s="289"/>
      <c r="CK23" s="289"/>
      <c r="CL23" s="289"/>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EM23" s="8"/>
      <c r="EN23" s="8"/>
      <c r="EO23" s="8"/>
      <c r="EP23" s="8"/>
      <c r="EQ23" s="8"/>
      <c r="ER23" s="8"/>
      <c r="ES23" s="8"/>
      <c r="ET23" s="8"/>
      <c r="EU23" s="8"/>
      <c r="EV23" s="8"/>
      <c r="EW23" s="8"/>
      <c r="EX23" s="8"/>
      <c r="EY23" s="8"/>
      <c r="EZ23" s="8"/>
      <c r="FA23" s="8"/>
      <c r="FB23" s="8"/>
      <c r="FC23" s="8"/>
      <c r="FD23" s="8"/>
    </row>
    <row r="24" spans="4:160" ht="12.95" customHeight="1" thickBot="1">
      <c r="D24" s="11"/>
      <c r="E24" s="11"/>
      <c r="F24" s="11"/>
      <c r="G24" s="11"/>
      <c r="H24" s="11"/>
      <c r="I24" s="20"/>
      <c r="J24" s="20"/>
      <c r="K24" s="20"/>
      <c r="L24" s="20"/>
      <c r="M24" s="20"/>
      <c r="N24" s="20"/>
      <c r="O24" s="20"/>
      <c r="P24" s="20"/>
      <c r="Q24" s="20"/>
      <c r="R24" s="20"/>
      <c r="S24" s="20"/>
      <c r="T24" s="20"/>
      <c r="U24" s="20"/>
      <c r="V24" s="20"/>
      <c r="W24" s="20"/>
      <c r="X24" s="20"/>
      <c r="Y24" s="20"/>
      <c r="Z24" s="20"/>
      <c r="AA24" s="20"/>
      <c r="AB24" s="11"/>
      <c r="AC24" s="11"/>
      <c r="AD24" s="11"/>
      <c r="AE24" s="11"/>
      <c r="AF24" s="11"/>
      <c r="AH24" s="156"/>
      <c r="AI24" s="156"/>
      <c r="AJ24" s="156"/>
      <c r="AK24" s="156"/>
      <c r="AL24" s="156"/>
      <c r="AM24" s="156"/>
      <c r="AN24" s="156"/>
      <c r="AO24" s="156"/>
      <c r="AP24" s="28"/>
      <c r="AQ24" s="28"/>
      <c r="AR24" s="28"/>
      <c r="AS24" s="28"/>
      <c r="AT24" s="28"/>
      <c r="AU24" s="28"/>
      <c r="AV24" s="28"/>
      <c r="AW24" s="28"/>
      <c r="AX24" s="28"/>
      <c r="AY24" s="28"/>
      <c r="AZ24" s="28"/>
      <c r="BA24" s="28"/>
      <c r="BB24" s="28"/>
      <c r="BC24" s="28"/>
      <c r="BD24" s="28"/>
      <c r="BE24" s="28"/>
      <c r="BF24" s="28"/>
      <c r="BG24" s="2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EM24" s="8"/>
      <c r="EN24" s="8"/>
      <c r="EO24" s="20"/>
      <c r="EP24" s="20"/>
      <c r="EQ24" s="20"/>
      <c r="ER24" s="20"/>
      <c r="ES24" s="20"/>
      <c r="ET24" s="20"/>
      <c r="EU24" s="20"/>
      <c r="EV24" s="20"/>
      <c r="EW24" s="20"/>
      <c r="EX24" s="20"/>
      <c r="EY24" s="8"/>
      <c r="EZ24" s="8"/>
      <c r="FA24" s="8"/>
      <c r="FB24" s="8"/>
      <c r="FC24" s="8"/>
      <c r="FD24" s="8"/>
    </row>
    <row r="25" spans="4:160" ht="12.95" customHeight="1">
      <c r="D25" s="295" t="s">
        <v>39</v>
      </c>
      <c r="E25" s="295"/>
      <c r="F25" s="295"/>
      <c r="G25" s="295"/>
      <c r="H25" s="295"/>
      <c r="I25" s="295"/>
      <c r="J25" s="298" t="s">
        <v>40</v>
      </c>
      <c r="K25" s="298"/>
      <c r="L25" s="298"/>
      <c r="M25" s="298"/>
      <c r="N25" s="298"/>
      <c r="O25" s="298"/>
      <c r="P25" s="298"/>
      <c r="Q25" s="298"/>
      <c r="R25" s="298"/>
      <c r="S25" s="298"/>
      <c r="T25" s="295" t="s">
        <v>41</v>
      </c>
      <c r="U25" s="295"/>
      <c r="V25" s="295"/>
      <c r="W25" s="295"/>
      <c r="X25" s="295"/>
      <c r="Y25" s="295"/>
      <c r="Z25" s="301" t="s">
        <v>42</v>
      </c>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H25" s="245" t="s">
        <v>43</v>
      </c>
      <c r="BI25" s="234"/>
      <c r="BJ25" s="234"/>
      <c r="BK25" s="234"/>
      <c r="BL25" s="234"/>
      <c r="BM25" s="234"/>
      <c r="BN25" s="234"/>
      <c r="BO25" s="246"/>
      <c r="BP25" s="698" t="s">
        <v>44</v>
      </c>
      <c r="BQ25" s="699"/>
      <c r="BR25" s="699"/>
      <c r="BS25" s="699"/>
      <c r="BT25" s="699"/>
      <c r="BU25" s="699"/>
      <c r="BV25" s="699"/>
      <c r="BW25" s="699"/>
      <c r="BX25" s="245" t="s">
        <v>45</v>
      </c>
      <c r="BY25" s="234"/>
      <c r="BZ25" s="234"/>
      <c r="CA25" s="234"/>
      <c r="CB25" s="234"/>
      <c r="CC25" s="234"/>
      <c r="CD25" s="246"/>
      <c r="CE25" s="682">
        <v>758</v>
      </c>
      <c r="CF25" s="683"/>
      <c r="CG25" s="683"/>
      <c r="CH25" s="683"/>
      <c r="CI25" s="683"/>
      <c r="CJ25" s="683"/>
      <c r="CK25" s="683"/>
      <c r="CL25" s="688"/>
      <c r="CN25" s="175" t="str">
        <f>IF(AND(BP28="",CE28=""),"注文書番号または発注書番号を入力してください","")</f>
        <v/>
      </c>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EM25" s="8"/>
      <c r="EN25" s="8"/>
      <c r="EO25" s="30"/>
      <c r="EP25" s="30"/>
      <c r="EQ25" s="30"/>
      <c r="ER25" s="30"/>
      <c r="ES25" s="30"/>
      <c r="ET25" s="30"/>
      <c r="EU25" s="30"/>
      <c r="EV25" s="30"/>
      <c r="EW25" s="30"/>
      <c r="EX25" s="30"/>
      <c r="EY25" s="8"/>
      <c r="EZ25" s="8"/>
      <c r="FA25" s="8"/>
      <c r="FB25" s="8"/>
      <c r="FC25" s="8"/>
      <c r="FD25" s="8"/>
    </row>
    <row r="26" spans="4:160" ht="12.95" customHeight="1">
      <c r="D26" s="296"/>
      <c r="E26" s="296"/>
      <c r="F26" s="296"/>
      <c r="G26" s="296"/>
      <c r="H26" s="296"/>
      <c r="I26" s="296"/>
      <c r="J26" s="299"/>
      <c r="K26" s="299"/>
      <c r="L26" s="299"/>
      <c r="M26" s="299"/>
      <c r="N26" s="299"/>
      <c r="O26" s="299"/>
      <c r="P26" s="299"/>
      <c r="Q26" s="299"/>
      <c r="R26" s="299"/>
      <c r="S26" s="299"/>
      <c r="T26" s="296"/>
      <c r="U26" s="296"/>
      <c r="V26" s="296"/>
      <c r="W26" s="296"/>
      <c r="X26" s="296"/>
      <c r="Y26" s="296"/>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H26" s="241"/>
      <c r="BI26" s="176"/>
      <c r="BJ26" s="176"/>
      <c r="BK26" s="176"/>
      <c r="BL26" s="176"/>
      <c r="BM26" s="176"/>
      <c r="BN26" s="176"/>
      <c r="BO26" s="193"/>
      <c r="BP26" s="700"/>
      <c r="BQ26" s="701"/>
      <c r="BR26" s="701"/>
      <c r="BS26" s="701"/>
      <c r="BT26" s="701"/>
      <c r="BU26" s="701"/>
      <c r="BV26" s="701"/>
      <c r="BW26" s="701"/>
      <c r="BX26" s="241"/>
      <c r="BY26" s="176"/>
      <c r="BZ26" s="176"/>
      <c r="CA26" s="176"/>
      <c r="CB26" s="176"/>
      <c r="CC26" s="176"/>
      <c r="CD26" s="193"/>
      <c r="CE26" s="684"/>
      <c r="CF26" s="685"/>
      <c r="CG26" s="685"/>
      <c r="CH26" s="685"/>
      <c r="CI26" s="685"/>
      <c r="CJ26" s="685"/>
      <c r="CK26" s="685"/>
      <c r="CL26" s="689"/>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EM26" s="8"/>
      <c r="EN26" s="8"/>
      <c r="EO26" s="30"/>
      <c r="EP26" s="30"/>
      <c r="EQ26" s="30"/>
      <c r="ER26" s="30"/>
      <c r="ES26" s="30"/>
      <c r="ET26" s="30"/>
      <c r="EU26" s="30"/>
      <c r="EV26" s="30"/>
      <c r="EW26" s="30"/>
      <c r="EX26" s="30"/>
      <c r="EY26" s="8"/>
      <c r="EZ26" s="8"/>
      <c r="FA26" s="8"/>
      <c r="FB26" s="8"/>
      <c r="FC26" s="8"/>
      <c r="FD26" s="8"/>
    </row>
    <row r="27" spans="4:160" ht="12.95" customHeight="1" thickBot="1">
      <c r="D27" s="296"/>
      <c r="E27" s="296"/>
      <c r="F27" s="296"/>
      <c r="G27" s="296"/>
      <c r="H27" s="296"/>
      <c r="I27" s="296"/>
      <c r="J27" s="299"/>
      <c r="K27" s="299"/>
      <c r="L27" s="299"/>
      <c r="M27" s="299"/>
      <c r="N27" s="299"/>
      <c r="O27" s="299"/>
      <c r="P27" s="299"/>
      <c r="Q27" s="299"/>
      <c r="R27" s="299"/>
      <c r="S27" s="299"/>
      <c r="T27" s="296"/>
      <c r="U27" s="296"/>
      <c r="V27" s="296"/>
      <c r="W27" s="296"/>
      <c r="X27" s="296"/>
      <c r="Y27" s="296"/>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H27" s="242"/>
      <c r="BI27" s="195"/>
      <c r="BJ27" s="195"/>
      <c r="BK27" s="195"/>
      <c r="BL27" s="195"/>
      <c r="BM27" s="195"/>
      <c r="BN27" s="195"/>
      <c r="BO27" s="243"/>
      <c r="BP27" s="702"/>
      <c r="BQ27" s="703"/>
      <c r="BR27" s="703"/>
      <c r="BS27" s="703"/>
      <c r="BT27" s="703"/>
      <c r="BU27" s="703"/>
      <c r="BV27" s="703"/>
      <c r="BW27" s="703"/>
      <c r="BX27" s="242"/>
      <c r="BY27" s="195"/>
      <c r="BZ27" s="195"/>
      <c r="CA27" s="195"/>
      <c r="CB27" s="195"/>
      <c r="CC27" s="195"/>
      <c r="CD27" s="243"/>
      <c r="CE27" s="693"/>
      <c r="CF27" s="694"/>
      <c r="CG27" s="694"/>
      <c r="CH27" s="694"/>
      <c r="CI27" s="694"/>
      <c r="CJ27" s="694"/>
      <c r="CK27" s="694"/>
      <c r="CL27" s="696"/>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EM27" s="8"/>
      <c r="EN27" s="8"/>
      <c r="EO27" s="30"/>
      <c r="EP27" s="30"/>
      <c r="EQ27" s="30"/>
      <c r="ER27" s="30"/>
      <c r="ES27" s="30"/>
      <c r="ET27" s="30"/>
      <c r="EU27" s="30"/>
      <c r="EV27" s="30"/>
      <c r="EW27" s="30"/>
      <c r="EX27" s="30"/>
      <c r="EY27" s="8"/>
      <c r="EZ27" s="8"/>
      <c r="FA27" s="8"/>
      <c r="FB27" s="8"/>
      <c r="FC27" s="8"/>
      <c r="FD27" s="8"/>
    </row>
    <row r="28" spans="4:160" ht="12.95" customHeight="1">
      <c r="D28" s="296"/>
      <c r="E28" s="296"/>
      <c r="F28" s="296"/>
      <c r="G28" s="296"/>
      <c r="H28" s="296"/>
      <c r="I28" s="296"/>
      <c r="J28" s="299"/>
      <c r="K28" s="299"/>
      <c r="L28" s="299"/>
      <c r="M28" s="299"/>
      <c r="N28" s="299"/>
      <c r="O28" s="299"/>
      <c r="P28" s="299"/>
      <c r="Q28" s="299"/>
      <c r="R28" s="299"/>
      <c r="S28" s="299"/>
      <c r="T28" s="296"/>
      <c r="U28" s="296"/>
      <c r="V28" s="296"/>
      <c r="W28" s="296"/>
      <c r="X28" s="296"/>
      <c r="Y28" s="296"/>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H28" s="241" t="s">
        <v>46</v>
      </c>
      <c r="BI28" s="176"/>
      <c r="BJ28" s="176"/>
      <c r="BK28" s="176"/>
      <c r="BL28" s="176"/>
      <c r="BM28" s="176"/>
      <c r="BN28" s="176"/>
      <c r="BO28" s="193"/>
      <c r="BP28" s="697" t="s">
        <v>47</v>
      </c>
      <c r="BQ28" s="685"/>
      <c r="BR28" s="685"/>
      <c r="BS28" s="685"/>
      <c r="BT28" s="685"/>
      <c r="BU28" s="685"/>
      <c r="BV28" s="685"/>
      <c r="BW28" s="685"/>
      <c r="BX28" s="241" t="s">
        <v>48</v>
      </c>
      <c r="BY28" s="176"/>
      <c r="BZ28" s="176"/>
      <c r="CA28" s="176"/>
      <c r="CB28" s="176"/>
      <c r="CC28" s="176"/>
      <c r="CD28" s="193"/>
      <c r="CE28" s="684"/>
      <c r="CF28" s="685"/>
      <c r="CG28" s="685"/>
      <c r="CH28" s="685"/>
      <c r="CI28" s="685"/>
      <c r="CJ28" s="685"/>
      <c r="CK28" s="685"/>
      <c r="CL28" s="689"/>
      <c r="CN28" s="175" t="str">
        <f>IF(J25="","工事番号を入力してください","")</f>
        <v/>
      </c>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EM28" s="8"/>
      <c r="EN28" s="8"/>
      <c r="EO28" s="30"/>
      <c r="EP28" s="30"/>
      <c r="EQ28" s="30"/>
      <c r="ER28" s="30"/>
      <c r="ES28" s="30"/>
      <c r="ET28" s="30"/>
      <c r="EU28" s="30"/>
      <c r="EV28" s="30"/>
      <c r="EW28" s="30"/>
      <c r="EX28" s="30"/>
      <c r="EY28" s="8"/>
      <c r="EZ28" s="8"/>
      <c r="FA28" s="8"/>
      <c r="FB28" s="8"/>
      <c r="FC28" s="8"/>
      <c r="FD28" s="8"/>
    </row>
    <row r="29" spans="4:160" ht="12.95" customHeight="1">
      <c r="D29" s="296"/>
      <c r="E29" s="296"/>
      <c r="F29" s="296"/>
      <c r="G29" s="296"/>
      <c r="H29" s="296"/>
      <c r="I29" s="296"/>
      <c r="J29" s="299"/>
      <c r="K29" s="299"/>
      <c r="L29" s="299"/>
      <c r="M29" s="299"/>
      <c r="N29" s="299"/>
      <c r="O29" s="299"/>
      <c r="P29" s="299"/>
      <c r="Q29" s="299"/>
      <c r="R29" s="299"/>
      <c r="S29" s="299"/>
      <c r="T29" s="296"/>
      <c r="U29" s="296"/>
      <c r="V29" s="296"/>
      <c r="W29" s="296"/>
      <c r="X29" s="296"/>
      <c r="Y29" s="296"/>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H29" s="241"/>
      <c r="BI29" s="176"/>
      <c r="BJ29" s="176"/>
      <c r="BK29" s="176"/>
      <c r="BL29" s="176"/>
      <c r="BM29" s="176"/>
      <c r="BN29" s="176"/>
      <c r="BO29" s="193"/>
      <c r="BP29" s="684"/>
      <c r="BQ29" s="685"/>
      <c r="BR29" s="685"/>
      <c r="BS29" s="685"/>
      <c r="BT29" s="685"/>
      <c r="BU29" s="685"/>
      <c r="BV29" s="685"/>
      <c r="BW29" s="685"/>
      <c r="BX29" s="241"/>
      <c r="BY29" s="176"/>
      <c r="BZ29" s="176"/>
      <c r="CA29" s="176"/>
      <c r="CB29" s="176"/>
      <c r="CC29" s="176"/>
      <c r="CD29" s="193"/>
      <c r="CE29" s="684"/>
      <c r="CF29" s="685"/>
      <c r="CG29" s="685"/>
      <c r="CH29" s="685"/>
      <c r="CI29" s="685"/>
      <c r="CJ29" s="685"/>
      <c r="CK29" s="685"/>
      <c r="CL29" s="689"/>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EM29" s="8"/>
      <c r="EN29" s="8"/>
      <c r="EO29" s="30"/>
      <c r="EP29" s="30"/>
      <c r="EQ29" s="30"/>
      <c r="ER29" s="30"/>
      <c r="ES29" s="30"/>
      <c r="ET29" s="30"/>
      <c r="EU29" s="30"/>
      <c r="EV29" s="30"/>
      <c r="EW29" s="30"/>
      <c r="EX29" s="30"/>
      <c r="EY29" s="8"/>
      <c r="EZ29" s="8"/>
      <c r="FA29" s="8"/>
      <c r="FB29" s="8"/>
      <c r="FC29" s="8"/>
      <c r="FD29" s="8"/>
    </row>
    <row r="30" spans="4:160" ht="12.95" customHeight="1" thickBot="1">
      <c r="D30" s="297"/>
      <c r="E30" s="297"/>
      <c r="F30" s="297"/>
      <c r="G30" s="297"/>
      <c r="H30" s="297"/>
      <c r="I30" s="297"/>
      <c r="J30" s="300"/>
      <c r="K30" s="300"/>
      <c r="L30" s="300"/>
      <c r="M30" s="300"/>
      <c r="N30" s="300"/>
      <c r="O30" s="300"/>
      <c r="P30" s="300"/>
      <c r="Q30" s="300"/>
      <c r="R30" s="300"/>
      <c r="S30" s="300"/>
      <c r="T30" s="297"/>
      <c r="U30" s="297"/>
      <c r="V30" s="297"/>
      <c r="W30" s="297"/>
      <c r="X30" s="297"/>
      <c r="Y30" s="297"/>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H30" s="242"/>
      <c r="BI30" s="195"/>
      <c r="BJ30" s="195"/>
      <c r="BK30" s="195"/>
      <c r="BL30" s="195"/>
      <c r="BM30" s="195"/>
      <c r="BN30" s="195"/>
      <c r="BO30" s="243"/>
      <c r="BP30" s="693"/>
      <c r="BQ30" s="694"/>
      <c r="BR30" s="694"/>
      <c r="BS30" s="694"/>
      <c r="BT30" s="694"/>
      <c r="BU30" s="694"/>
      <c r="BV30" s="694"/>
      <c r="BW30" s="694"/>
      <c r="BX30" s="242"/>
      <c r="BY30" s="195"/>
      <c r="BZ30" s="195"/>
      <c r="CA30" s="195"/>
      <c r="CB30" s="195"/>
      <c r="CC30" s="195"/>
      <c r="CD30" s="243"/>
      <c r="CE30" s="693"/>
      <c r="CF30" s="694"/>
      <c r="CG30" s="694"/>
      <c r="CH30" s="694"/>
      <c r="CI30" s="694"/>
      <c r="CJ30" s="694"/>
      <c r="CK30" s="694"/>
      <c r="CL30" s="696"/>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EM30" s="8"/>
      <c r="EN30" s="8"/>
      <c r="EO30" s="30"/>
      <c r="EP30" s="30"/>
      <c r="EQ30" s="30"/>
      <c r="ER30" s="30"/>
      <c r="ES30" s="30"/>
      <c r="ET30" s="30"/>
      <c r="EU30" s="30"/>
      <c r="EV30" s="30"/>
      <c r="EW30" s="30"/>
      <c r="EX30" s="30"/>
      <c r="EY30" s="8"/>
      <c r="EZ30" s="8"/>
      <c r="FA30" s="8"/>
      <c r="FB30" s="8"/>
      <c r="FC30" s="8"/>
      <c r="FD30" s="8"/>
    </row>
    <row r="31" spans="4:160" ht="12.95" customHeight="1">
      <c r="CN31" s="175" t="str">
        <f>IF(Z25="","工事件名を入力してください","")</f>
        <v/>
      </c>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EM31" s="8"/>
      <c r="EN31" s="8"/>
      <c r="EO31" s="30"/>
      <c r="EP31" s="30"/>
      <c r="EQ31" s="30"/>
      <c r="ER31" s="30"/>
      <c r="ES31" s="30"/>
      <c r="ET31" s="30"/>
      <c r="EU31" s="30"/>
      <c r="EV31" s="30"/>
      <c r="EW31" s="30"/>
      <c r="EX31" s="30"/>
      <c r="EY31" s="8"/>
      <c r="EZ31" s="8"/>
      <c r="FA31" s="8"/>
      <c r="FB31" s="8"/>
      <c r="FC31" s="8"/>
      <c r="FD31" s="8"/>
    </row>
    <row r="32" spans="4:160" ht="12.95" customHeight="1" thickBot="1">
      <c r="D32" s="1" t="s">
        <v>49</v>
      </c>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EM32" s="8"/>
      <c r="EN32" s="8"/>
      <c r="EO32" s="30"/>
      <c r="EP32" s="30"/>
      <c r="EQ32" s="30"/>
      <c r="ER32" s="30"/>
      <c r="ES32" s="30"/>
      <c r="ET32" s="30"/>
      <c r="EU32" s="30"/>
      <c r="EV32" s="30"/>
      <c r="EW32" s="30"/>
      <c r="EX32" s="30"/>
      <c r="EY32" s="8"/>
      <c r="EZ32" s="8"/>
      <c r="FA32" s="8"/>
      <c r="FB32" s="8"/>
      <c r="FC32" s="8"/>
      <c r="FD32" s="8"/>
    </row>
    <row r="33" spans="4:185" ht="12.95" customHeight="1" thickBot="1">
      <c r="D33" s="245" t="s">
        <v>50</v>
      </c>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354"/>
      <c r="AD33" s="294" t="s">
        <v>51</v>
      </c>
      <c r="AE33" s="294"/>
      <c r="AF33" s="294"/>
      <c r="AG33" s="294"/>
      <c r="AH33" s="245" t="s">
        <v>52</v>
      </c>
      <c r="AI33" s="234"/>
      <c r="AJ33" s="234"/>
      <c r="AK33" s="234"/>
      <c r="AL33" s="354"/>
      <c r="AM33" s="245" t="s">
        <v>53</v>
      </c>
      <c r="AN33" s="234"/>
      <c r="AO33" s="234"/>
      <c r="AP33" s="234"/>
      <c r="AQ33" s="234"/>
      <c r="AR33" s="234"/>
      <c r="AS33" s="234"/>
      <c r="AT33" s="354"/>
      <c r="AU33" s="214" t="s">
        <v>54</v>
      </c>
      <c r="AV33" s="215"/>
      <c r="AW33" s="215"/>
      <c r="AX33" s="215"/>
      <c r="AY33" s="215"/>
      <c r="AZ33" s="215"/>
      <c r="BA33" s="215"/>
      <c r="BB33" s="215"/>
      <c r="BC33" s="356"/>
      <c r="BD33" s="245" t="s">
        <v>55</v>
      </c>
      <c r="BE33" s="234"/>
      <c r="BF33" s="234"/>
      <c r="BG33" s="234"/>
      <c r="BH33" s="234"/>
      <c r="BI33" s="234"/>
      <c r="BJ33" s="234"/>
      <c r="BK33" s="354"/>
      <c r="BL33" s="294" t="s">
        <v>56</v>
      </c>
      <c r="BM33" s="294"/>
      <c r="BN33" s="294"/>
      <c r="BO33" s="294"/>
      <c r="BP33" s="294"/>
      <c r="BQ33" s="294"/>
      <c r="BR33" s="294"/>
      <c r="BS33" s="294"/>
      <c r="BT33" s="294"/>
      <c r="BU33" s="294"/>
      <c r="BV33" s="294"/>
      <c r="BW33" s="294"/>
      <c r="BX33" s="294"/>
      <c r="BY33" s="294"/>
      <c r="BZ33" s="294"/>
      <c r="CA33" s="294"/>
      <c r="CB33" s="294"/>
      <c r="CC33" s="294"/>
      <c r="CD33" s="294"/>
      <c r="CE33" s="294"/>
      <c r="CF33" s="294"/>
      <c r="CG33" s="294"/>
      <c r="CH33" s="294"/>
      <c r="CI33" s="294"/>
      <c r="CJ33" s="294"/>
      <c r="CK33" s="294"/>
      <c r="CL33" s="294"/>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EM33" s="8"/>
      <c r="EN33" s="8"/>
      <c r="EO33" s="30"/>
      <c r="EP33" s="30"/>
      <c r="EQ33" s="30"/>
      <c r="ER33" s="30"/>
      <c r="ES33" s="30"/>
      <c r="ET33" s="30"/>
      <c r="EU33" s="30"/>
      <c r="EV33" s="30"/>
      <c r="EW33" s="30"/>
      <c r="EX33" s="30"/>
      <c r="EY33" s="8"/>
      <c r="EZ33" s="8"/>
      <c r="FA33" s="8"/>
      <c r="FB33" s="8"/>
      <c r="FC33" s="8"/>
      <c r="FD33" s="8"/>
    </row>
    <row r="34" spans="4:185" ht="12.95" customHeight="1" thickBot="1">
      <c r="D34" s="242"/>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355"/>
      <c r="AD34" s="294"/>
      <c r="AE34" s="294"/>
      <c r="AF34" s="294"/>
      <c r="AG34" s="294"/>
      <c r="AH34" s="242"/>
      <c r="AI34" s="195"/>
      <c r="AJ34" s="195"/>
      <c r="AK34" s="195"/>
      <c r="AL34" s="355"/>
      <c r="AM34" s="242"/>
      <c r="AN34" s="195"/>
      <c r="AO34" s="195"/>
      <c r="AP34" s="195"/>
      <c r="AQ34" s="195"/>
      <c r="AR34" s="195"/>
      <c r="AS34" s="195"/>
      <c r="AT34" s="355"/>
      <c r="AU34" s="217"/>
      <c r="AV34" s="218"/>
      <c r="AW34" s="218"/>
      <c r="AX34" s="218"/>
      <c r="AY34" s="218"/>
      <c r="AZ34" s="218"/>
      <c r="BA34" s="218"/>
      <c r="BB34" s="218"/>
      <c r="BC34" s="357"/>
      <c r="BD34" s="242"/>
      <c r="BE34" s="195"/>
      <c r="BF34" s="195"/>
      <c r="BG34" s="195"/>
      <c r="BH34" s="195"/>
      <c r="BI34" s="195"/>
      <c r="BJ34" s="195"/>
      <c r="BK34" s="355"/>
      <c r="BL34" s="313" t="s">
        <v>57</v>
      </c>
      <c r="BM34" s="313"/>
      <c r="BN34" s="313"/>
      <c r="BO34" s="313"/>
      <c r="BP34" s="313"/>
      <c r="BQ34" s="313"/>
      <c r="BR34" s="313"/>
      <c r="BS34" s="313"/>
      <c r="BT34" s="313"/>
      <c r="BU34" s="294" t="s">
        <v>58</v>
      </c>
      <c r="BV34" s="294"/>
      <c r="BW34" s="294"/>
      <c r="BX34" s="294"/>
      <c r="BY34" s="294"/>
      <c r="BZ34" s="294"/>
      <c r="CA34" s="294"/>
      <c r="CB34" s="294"/>
      <c r="CC34" s="294"/>
      <c r="CD34" s="314" t="s">
        <v>59</v>
      </c>
      <c r="CE34" s="315"/>
      <c r="CF34" s="315"/>
      <c r="CG34" s="315"/>
      <c r="CH34" s="315"/>
      <c r="CI34" s="315"/>
      <c r="CJ34" s="315"/>
      <c r="CK34" s="315"/>
      <c r="CL34" s="316"/>
      <c r="CM34" s="20"/>
      <c r="EM34" s="8"/>
      <c r="EN34" s="8"/>
      <c r="EO34" s="30"/>
      <c r="EP34" s="30"/>
      <c r="EQ34" s="30"/>
      <c r="ER34" s="30"/>
      <c r="ES34" s="30"/>
      <c r="ET34" s="30"/>
      <c r="EU34" s="30"/>
      <c r="EV34" s="30"/>
      <c r="EW34" s="30"/>
      <c r="EX34" s="30"/>
      <c r="EY34" s="8"/>
      <c r="EZ34" s="8"/>
      <c r="FA34" s="8"/>
      <c r="FB34" s="8"/>
      <c r="FC34" s="8"/>
      <c r="FD34" s="8"/>
    </row>
    <row r="35" spans="4:185" ht="12.95" customHeight="1">
      <c r="D35" s="317" t="s">
        <v>60</v>
      </c>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9"/>
      <c r="AD35" s="323" t="s">
        <v>61</v>
      </c>
      <c r="AE35" s="324"/>
      <c r="AF35" s="324"/>
      <c r="AG35" s="325"/>
      <c r="AH35" s="704"/>
      <c r="AI35" s="705"/>
      <c r="AJ35" s="705"/>
      <c r="AK35" s="705"/>
      <c r="AL35" s="705"/>
      <c r="AM35" s="708"/>
      <c r="AN35" s="709"/>
      <c r="AO35" s="709"/>
      <c r="AP35" s="709"/>
      <c r="AQ35" s="709"/>
      <c r="AR35" s="709"/>
      <c r="AS35" s="709"/>
      <c r="AT35" s="710"/>
      <c r="AU35" s="714">
        <v>8000000</v>
      </c>
      <c r="AV35" s="715"/>
      <c r="AW35" s="715"/>
      <c r="AX35" s="715"/>
      <c r="AY35" s="715"/>
      <c r="AZ35" s="715"/>
      <c r="BA35" s="715"/>
      <c r="BB35" s="715"/>
      <c r="BC35" s="716"/>
      <c r="BD35" s="720">
        <f>IFERROR(IF(SUM(BL35:CC36)&gt;0="","",ROUNDDOWN(CD35/AU35,3)),"")</f>
        <v>0.999</v>
      </c>
      <c r="BE35" s="721"/>
      <c r="BF35" s="721"/>
      <c r="BG35" s="721"/>
      <c r="BH35" s="721"/>
      <c r="BI35" s="721"/>
      <c r="BJ35" s="721"/>
      <c r="BK35" s="722"/>
      <c r="BL35" s="348">
        <v>7999999</v>
      </c>
      <c r="BM35" s="349"/>
      <c r="BN35" s="349"/>
      <c r="BO35" s="349"/>
      <c r="BP35" s="349"/>
      <c r="BQ35" s="349"/>
      <c r="BR35" s="349"/>
      <c r="BS35" s="349"/>
      <c r="BT35" s="350"/>
      <c r="BU35" s="360"/>
      <c r="BV35" s="361"/>
      <c r="BW35" s="361"/>
      <c r="BX35" s="361"/>
      <c r="BY35" s="361"/>
      <c r="BZ35" s="361"/>
      <c r="CA35" s="361"/>
      <c r="CB35" s="361"/>
      <c r="CC35" s="362"/>
      <c r="CD35" s="366">
        <f t="shared" ref="CD35" si="1">IF(AND(BL35="",BU35=""),"",BL35+BU35)</f>
        <v>7999999</v>
      </c>
      <c r="CE35" s="367"/>
      <c r="CF35" s="367"/>
      <c r="CG35" s="367"/>
      <c r="CH35" s="367"/>
      <c r="CI35" s="367"/>
      <c r="CJ35" s="367"/>
      <c r="CK35" s="367"/>
      <c r="CL35" s="367"/>
      <c r="CM35" s="31"/>
      <c r="CN35" s="175" t="str">
        <f>IF(OR(CD35="",CD35&lt;=AU35),"","出来高が注文金額を超過してます")</f>
        <v/>
      </c>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32"/>
      <c r="DM35" s="370"/>
      <c r="DN35" s="371"/>
      <c r="DO35" s="371"/>
      <c r="EM35" s="8"/>
      <c r="EN35" s="8"/>
      <c r="EO35" s="30"/>
      <c r="EP35" s="30"/>
      <c r="EQ35" s="30"/>
      <c r="ER35" s="30"/>
      <c r="ES35" s="30"/>
      <c r="ET35" s="30"/>
      <c r="EU35" s="30"/>
      <c r="EV35" s="30"/>
      <c r="EW35" s="30"/>
      <c r="EX35" s="30"/>
      <c r="EY35" s="8"/>
      <c r="EZ35" s="8"/>
      <c r="FA35" s="8"/>
      <c r="FB35" s="8"/>
      <c r="FC35" s="8"/>
      <c r="FD35" s="8"/>
    </row>
    <row r="36" spans="4:185" ht="12.95" customHeight="1">
      <c r="D36" s="320"/>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2"/>
      <c r="AD36" s="326"/>
      <c r="AE36" s="327"/>
      <c r="AF36" s="327"/>
      <c r="AG36" s="328"/>
      <c r="AH36" s="706"/>
      <c r="AI36" s="707"/>
      <c r="AJ36" s="707"/>
      <c r="AK36" s="707"/>
      <c r="AL36" s="707"/>
      <c r="AM36" s="711"/>
      <c r="AN36" s="712"/>
      <c r="AO36" s="712"/>
      <c r="AP36" s="712"/>
      <c r="AQ36" s="712"/>
      <c r="AR36" s="712"/>
      <c r="AS36" s="712"/>
      <c r="AT36" s="713"/>
      <c r="AU36" s="717"/>
      <c r="AV36" s="718"/>
      <c r="AW36" s="718"/>
      <c r="AX36" s="718"/>
      <c r="AY36" s="718"/>
      <c r="AZ36" s="718"/>
      <c r="BA36" s="718"/>
      <c r="BB36" s="718"/>
      <c r="BC36" s="719"/>
      <c r="BD36" s="720"/>
      <c r="BE36" s="721"/>
      <c r="BF36" s="721"/>
      <c r="BG36" s="721"/>
      <c r="BH36" s="721"/>
      <c r="BI36" s="721"/>
      <c r="BJ36" s="721"/>
      <c r="BK36" s="722"/>
      <c r="BL36" s="351"/>
      <c r="BM36" s="352"/>
      <c r="BN36" s="352"/>
      <c r="BO36" s="352"/>
      <c r="BP36" s="352"/>
      <c r="BQ36" s="352"/>
      <c r="BR36" s="352"/>
      <c r="BS36" s="352"/>
      <c r="BT36" s="353"/>
      <c r="BU36" s="363"/>
      <c r="BV36" s="364"/>
      <c r="BW36" s="364"/>
      <c r="BX36" s="364"/>
      <c r="BY36" s="364"/>
      <c r="BZ36" s="364"/>
      <c r="CA36" s="364"/>
      <c r="CB36" s="364"/>
      <c r="CC36" s="365"/>
      <c r="CD36" s="368"/>
      <c r="CE36" s="369"/>
      <c r="CF36" s="369"/>
      <c r="CG36" s="369"/>
      <c r="CH36" s="369"/>
      <c r="CI36" s="369"/>
      <c r="CJ36" s="369"/>
      <c r="CK36" s="369"/>
      <c r="CL36" s="369"/>
      <c r="CM36" s="31"/>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32"/>
      <c r="DM36" s="371"/>
      <c r="DN36" s="371"/>
      <c r="DO36" s="371"/>
      <c r="EM36" s="8"/>
      <c r="EN36" s="8"/>
      <c r="EO36" s="30"/>
      <c r="EP36" s="30"/>
      <c r="EQ36" s="30"/>
      <c r="ER36" s="30"/>
      <c r="ES36" s="30"/>
      <c r="ET36" s="30"/>
      <c r="EU36" s="30"/>
      <c r="EV36" s="30"/>
      <c r="EW36" s="30"/>
      <c r="EX36" s="30"/>
      <c r="EY36" s="8"/>
      <c r="EZ36" s="8"/>
      <c r="FA36" s="8"/>
      <c r="FB36" s="8"/>
      <c r="FC36" s="8"/>
      <c r="FD36" s="8"/>
    </row>
    <row r="37" spans="4:185" ht="12.95" customHeight="1">
      <c r="D37" s="372" t="s">
        <v>62</v>
      </c>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4"/>
      <c r="AD37" s="375" t="s">
        <v>61</v>
      </c>
      <c r="AE37" s="376"/>
      <c r="AF37" s="376"/>
      <c r="AG37" s="377"/>
      <c r="AH37" s="723"/>
      <c r="AI37" s="724"/>
      <c r="AJ37" s="724"/>
      <c r="AK37" s="724"/>
      <c r="AL37" s="724"/>
      <c r="AM37" s="711"/>
      <c r="AN37" s="712"/>
      <c r="AO37" s="712"/>
      <c r="AP37" s="712"/>
      <c r="AQ37" s="712"/>
      <c r="AR37" s="712"/>
      <c r="AS37" s="712"/>
      <c r="AT37" s="713"/>
      <c r="AU37" s="717">
        <v>2500000</v>
      </c>
      <c r="AV37" s="718"/>
      <c r="AW37" s="718"/>
      <c r="AX37" s="718"/>
      <c r="AY37" s="718"/>
      <c r="AZ37" s="718"/>
      <c r="BA37" s="718"/>
      <c r="BB37" s="718"/>
      <c r="BC37" s="719"/>
      <c r="BD37" s="720">
        <f t="shared" ref="BD37" si="2">IFERROR(IF(SUM(BL37:CC38)&gt;0="","",ROUNDDOWN(CD37/AU37,3)),"")</f>
        <v>1</v>
      </c>
      <c r="BE37" s="721"/>
      <c r="BF37" s="721"/>
      <c r="BG37" s="721"/>
      <c r="BH37" s="721"/>
      <c r="BI37" s="721"/>
      <c r="BJ37" s="721"/>
      <c r="BK37" s="722"/>
      <c r="BL37" s="378" t="s">
        <v>63</v>
      </c>
      <c r="BM37" s="379"/>
      <c r="BN37" s="379"/>
      <c r="BO37" s="379"/>
      <c r="BP37" s="379"/>
      <c r="BQ37" s="379"/>
      <c r="BR37" s="379"/>
      <c r="BS37" s="379"/>
      <c r="BT37" s="380"/>
      <c r="BU37" s="363">
        <v>2500000</v>
      </c>
      <c r="BV37" s="364"/>
      <c r="BW37" s="364"/>
      <c r="BX37" s="364"/>
      <c r="BY37" s="364"/>
      <c r="BZ37" s="364"/>
      <c r="CA37" s="364"/>
      <c r="CB37" s="364"/>
      <c r="CC37" s="365"/>
      <c r="CD37" s="366">
        <f>IF(AND(BL37="",BU37=""),"",SUM(BL37:CC38))</f>
        <v>2500000</v>
      </c>
      <c r="CE37" s="367"/>
      <c r="CF37" s="367"/>
      <c r="CG37" s="367"/>
      <c r="CH37" s="367"/>
      <c r="CI37" s="367"/>
      <c r="CJ37" s="367"/>
      <c r="CK37" s="367"/>
      <c r="CL37" s="367"/>
      <c r="CM37" s="31"/>
      <c r="CN37" s="175" t="str">
        <f t="shared" ref="CN37" si="3">IF(OR(CD37="",CD37&lt;=AU37),"","出来高が注文金額を超過してます")</f>
        <v/>
      </c>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M37" s="370"/>
      <c r="DN37" s="371"/>
      <c r="DO37" s="371"/>
      <c r="EM37" s="8"/>
      <c r="EN37" s="8"/>
      <c r="EO37" s="30"/>
      <c r="EP37" s="30"/>
      <c r="EQ37" s="30"/>
      <c r="ER37" s="30"/>
      <c r="ES37" s="30"/>
      <c r="ET37" s="30"/>
      <c r="EU37" s="30"/>
      <c r="EV37" s="30"/>
      <c r="EW37" s="30"/>
      <c r="EX37" s="30"/>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row>
    <row r="38" spans="4:185" ht="12.95" customHeight="1">
      <c r="D38" s="320"/>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2"/>
      <c r="AD38" s="326"/>
      <c r="AE38" s="327"/>
      <c r="AF38" s="327"/>
      <c r="AG38" s="328"/>
      <c r="AH38" s="706"/>
      <c r="AI38" s="707"/>
      <c r="AJ38" s="707"/>
      <c r="AK38" s="707"/>
      <c r="AL38" s="707"/>
      <c r="AM38" s="711"/>
      <c r="AN38" s="712"/>
      <c r="AO38" s="712"/>
      <c r="AP38" s="712"/>
      <c r="AQ38" s="712"/>
      <c r="AR38" s="712"/>
      <c r="AS38" s="712"/>
      <c r="AT38" s="713"/>
      <c r="AU38" s="717"/>
      <c r="AV38" s="718"/>
      <c r="AW38" s="718"/>
      <c r="AX38" s="718"/>
      <c r="AY38" s="718"/>
      <c r="AZ38" s="718"/>
      <c r="BA38" s="718"/>
      <c r="BB38" s="718"/>
      <c r="BC38" s="719"/>
      <c r="BD38" s="720"/>
      <c r="BE38" s="721"/>
      <c r="BF38" s="721"/>
      <c r="BG38" s="721"/>
      <c r="BH38" s="721"/>
      <c r="BI38" s="721"/>
      <c r="BJ38" s="721"/>
      <c r="BK38" s="722"/>
      <c r="BL38" s="351"/>
      <c r="BM38" s="352"/>
      <c r="BN38" s="352"/>
      <c r="BO38" s="352"/>
      <c r="BP38" s="352"/>
      <c r="BQ38" s="352"/>
      <c r="BR38" s="352"/>
      <c r="BS38" s="352"/>
      <c r="BT38" s="353"/>
      <c r="BU38" s="363"/>
      <c r="BV38" s="364"/>
      <c r="BW38" s="364"/>
      <c r="BX38" s="364"/>
      <c r="BY38" s="364"/>
      <c r="BZ38" s="364"/>
      <c r="CA38" s="364"/>
      <c r="CB38" s="364"/>
      <c r="CC38" s="365"/>
      <c r="CD38" s="368"/>
      <c r="CE38" s="369"/>
      <c r="CF38" s="369"/>
      <c r="CG38" s="369"/>
      <c r="CH38" s="369"/>
      <c r="CI38" s="369"/>
      <c r="CJ38" s="369"/>
      <c r="CK38" s="369"/>
      <c r="CL38" s="369"/>
      <c r="CM38" s="31"/>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M38" s="371"/>
      <c r="DN38" s="371"/>
      <c r="DO38" s="371"/>
      <c r="EM38" s="8"/>
      <c r="EN38" s="8"/>
      <c r="EO38" s="30"/>
      <c r="EP38" s="30"/>
      <c r="EQ38" s="30"/>
      <c r="ER38" s="30"/>
      <c r="ES38" s="30"/>
      <c r="ET38" s="30"/>
      <c r="EU38" s="30"/>
      <c r="EV38" s="30"/>
      <c r="EW38" s="30"/>
      <c r="EX38" s="30"/>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row>
    <row r="39" spans="4:185" ht="12.95" customHeight="1">
      <c r="D39" s="372" t="s">
        <v>62</v>
      </c>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4"/>
      <c r="AD39" s="375" t="s">
        <v>61</v>
      </c>
      <c r="AE39" s="376"/>
      <c r="AF39" s="376"/>
      <c r="AG39" s="377"/>
      <c r="AH39" s="723"/>
      <c r="AI39" s="724"/>
      <c r="AJ39" s="724"/>
      <c r="AK39" s="724"/>
      <c r="AL39" s="724"/>
      <c r="AM39" s="711"/>
      <c r="AN39" s="712"/>
      <c r="AO39" s="712"/>
      <c r="AP39" s="712"/>
      <c r="AQ39" s="712"/>
      <c r="AR39" s="712"/>
      <c r="AS39" s="712"/>
      <c r="AT39" s="713"/>
      <c r="AU39" s="717">
        <v>1000000</v>
      </c>
      <c r="AV39" s="718"/>
      <c r="AW39" s="718"/>
      <c r="AX39" s="718"/>
      <c r="AY39" s="718"/>
      <c r="AZ39" s="718"/>
      <c r="BA39" s="718"/>
      <c r="BB39" s="718"/>
      <c r="BC39" s="719"/>
      <c r="BD39" s="720" t="str">
        <f t="shared" ref="BD39" si="4">IFERROR(IF(SUM(BL39:CC40)&gt;0="","",ROUNDDOWN(CD39/AU39,3)),"")</f>
        <v/>
      </c>
      <c r="BE39" s="721"/>
      <c r="BF39" s="721"/>
      <c r="BG39" s="721"/>
      <c r="BH39" s="721"/>
      <c r="BI39" s="721"/>
      <c r="BJ39" s="721"/>
      <c r="BK39" s="722"/>
      <c r="BL39" s="378" t="s">
        <v>63</v>
      </c>
      <c r="BM39" s="379"/>
      <c r="BN39" s="379"/>
      <c r="BO39" s="379"/>
      <c r="BP39" s="379"/>
      <c r="BQ39" s="379"/>
      <c r="BR39" s="379"/>
      <c r="BS39" s="379"/>
      <c r="BT39" s="380"/>
      <c r="BU39" s="363"/>
      <c r="BV39" s="364"/>
      <c r="BW39" s="364"/>
      <c r="BX39" s="364"/>
      <c r="BY39" s="364"/>
      <c r="BZ39" s="364"/>
      <c r="CA39" s="364"/>
      <c r="CB39" s="364"/>
      <c r="CC39" s="365"/>
      <c r="CD39" s="366" t="str">
        <f t="shared" ref="CD39" si="5">IF(AND(BL39="",BU39=""),"",SUM(BL39:CC40))</f>
        <v/>
      </c>
      <c r="CE39" s="367"/>
      <c r="CF39" s="367"/>
      <c r="CG39" s="367"/>
      <c r="CH39" s="367"/>
      <c r="CI39" s="367"/>
      <c r="CJ39" s="367"/>
      <c r="CK39" s="367"/>
      <c r="CL39" s="367"/>
      <c r="CM39" s="31"/>
      <c r="CN39" s="175" t="str">
        <f t="shared" ref="CN39" si="6">IF(OR(CD39="",CD39&lt;=AU39),"","出来高が注文金額を超過してます")</f>
        <v/>
      </c>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M39" s="370"/>
      <c r="DN39" s="371"/>
      <c r="DO39" s="371"/>
      <c r="EQ39" s="8"/>
      <c r="ER39" s="8"/>
      <c r="ES39" s="8"/>
      <c r="ET39" s="8"/>
      <c r="EU39" s="8"/>
      <c r="EV39" s="8"/>
      <c r="EW39" s="8"/>
      <c r="EX39" s="8"/>
      <c r="EY39" s="8"/>
      <c r="EZ39" s="8"/>
      <c r="FA39" s="8"/>
      <c r="FB39" s="8"/>
      <c r="FC39" s="8"/>
      <c r="FD39" s="8"/>
      <c r="FE39" s="8"/>
      <c r="FF39" s="8"/>
      <c r="FG39" s="8"/>
      <c r="FH39" s="20"/>
      <c r="FI39" s="20"/>
      <c r="FJ39" s="20"/>
      <c r="FK39" s="20"/>
      <c r="FL39" s="20"/>
      <c r="FM39" s="20"/>
      <c r="FN39" s="20"/>
      <c r="FO39" s="20"/>
      <c r="FP39" s="20"/>
      <c r="FQ39" s="20"/>
      <c r="FR39" s="20"/>
      <c r="FS39" s="20"/>
      <c r="FT39" s="20"/>
      <c r="FU39" s="20"/>
      <c r="FV39" s="20"/>
      <c r="FW39" s="20"/>
      <c r="FX39" s="20"/>
      <c r="FY39" s="20"/>
      <c r="FZ39" s="20"/>
      <c r="GA39" s="20"/>
      <c r="GB39" s="20"/>
      <c r="GC39" s="8"/>
    </row>
    <row r="40" spans="4:185" ht="12.95" customHeight="1">
      <c r="D40" s="320"/>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2"/>
      <c r="AD40" s="326"/>
      <c r="AE40" s="327"/>
      <c r="AF40" s="327"/>
      <c r="AG40" s="328"/>
      <c r="AH40" s="706"/>
      <c r="AI40" s="707"/>
      <c r="AJ40" s="707"/>
      <c r="AK40" s="707"/>
      <c r="AL40" s="707"/>
      <c r="AM40" s="711"/>
      <c r="AN40" s="712"/>
      <c r="AO40" s="712"/>
      <c r="AP40" s="712"/>
      <c r="AQ40" s="712"/>
      <c r="AR40" s="712"/>
      <c r="AS40" s="712"/>
      <c r="AT40" s="713"/>
      <c r="AU40" s="717"/>
      <c r="AV40" s="718"/>
      <c r="AW40" s="718"/>
      <c r="AX40" s="718"/>
      <c r="AY40" s="718"/>
      <c r="AZ40" s="718"/>
      <c r="BA40" s="718"/>
      <c r="BB40" s="718"/>
      <c r="BC40" s="719"/>
      <c r="BD40" s="720"/>
      <c r="BE40" s="721"/>
      <c r="BF40" s="721"/>
      <c r="BG40" s="721"/>
      <c r="BH40" s="721"/>
      <c r="BI40" s="721"/>
      <c r="BJ40" s="721"/>
      <c r="BK40" s="722"/>
      <c r="BL40" s="351"/>
      <c r="BM40" s="352"/>
      <c r="BN40" s="352"/>
      <c r="BO40" s="352"/>
      <c r="BP40" s="352"/>
      <c r="BQ40" s="352"/>
      <c r="BR40" s="352"/>
      <c r="BS40" s="352"/>
      <c r="BT40" s="353"/>
      <c r="BU40" s="363"/>
      <c r="BV40" s="364"/>
      <c r="BW40" s="364"/>
      <c r="BX40" s="364"/>
      <c r="BY40" s="364"/>
      <c r="BZ40" s="364"/>
      <c r="CA40" s="364"/>
      <c r="CB40" s="364"/>
      <c r="CC40" s="365"/>
      <c r="CD40" s="368"/>
      <c r="CE40" s="369"/>
      <c r="CF40" s="369"/>
      <c r="CG40" s="369"/>
      <c r="CH40" s="369"/>
      <c r="CI40" s="369"/>
      <c r="CJ40" s="369"/>
      <c r="CK40" s="369"/>
      <c r="CL40" s="369"/>
      <c r="CM40" s="31"/>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M40" s="371"/>
      <c r="DN40" s="371"/>
      <c r="DO40" s="371"/>
      <c r="EQ40" s="8"/>
      <c r="ER40" s="8"/>
      <c r="ES40" s="8"/>
      <c r="ET40" s="8"/>
      <c r="EU40" s="8"/>
      <c r="EV40" s="8"/>
      <c r="EW40" s="8"/>
      <c r="EX40" s="8"/>
      <c r="EY40" s="8"/>
      <c r="EZ40" s="8"/>
      <c r="FA40" s="8"/>
      <c r="FB40" s="8"/>
      <c r="FC40" s="8"/>
      <c r="FD40" s="8"/>
      <c r="FE40" s="8"/>
      <c r="FF40" s="8"/>
      <c r="FG40" s="8"/>
      <c r="FH40" s="20"/>
      <c r="FI40" s="20"/>
      <c r="FJ40" s="20"/>
      <c r="FK40" s="20"/>
      <c r="FL40" s="20"/>
      <c r="FM40" s="20"/>
      <c r="FN40" s="20"/>
      <c r="FO40" s="20"/>
      <c r="FP40" s="20"/>
      <c r="FQ40" s="20"/>
      <c r="FR40" s="8"/>
      <c r="FS40" s="8"/>
      <c r="FT40" s="8"/>
      <c r="FU40" s="8"/>
      <c r="FV40" s="8"/>
      <c r="FW40" s="8"/>
      <c r="FX40" s="8"/>
      <c r="FY40" s="8"/>
      <c r="FZ40" s="8"/>
      <c r="GA40" s="8"/>
      <c r="GB40" s="8"/>
      <c r="GC40" s="8"/>
    </row>
    <row r="41" spans="4:185" ht="12.95" customHeight="1">
      <c r="D41" s="372"/>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4"/>
      <c r="AD41" s="375"/>
      <c r="AE41" s="376"/>
      <c r="AF41" s="376"/>
      <c r="AG41" s="377"/>
      <c r="AH41" s="723"/>
      <c r="AI41" s="724"/>
      <c r="AJ41" s="724"/>
      <c r="AK41" s="724"/>
      <c r="AL41" s="724"/>
      <c r="AM41" s="711"/>
      <c r="AN41" s="712"/>
      <c r="AO41" s="712"/>
      <c r="AP41" s="712"/>
      <c r="AQ41" s="712"/>
      <c r="AR41" s="712"/>
      <c r="AS41" s="712"/>
      <c r="AT41" s="713"/>
      <c r="AU41" s="717"/>
      <c r="AV41" s="718"/>
      <c r="AW41" s="718"/>
      <c r="AX41" s="718"/>
      <c r="AY41" s="718"/>
      <c r="AZ41" s="718"/>
      <c r="BA41" s="718"/>
      <c r="BB41" s="718"/>
      <c r="BC41" s="719"/>
      <c r="BD41" s="720" t="str">
        <f t="shared" ref="BD41" si="7">IFERROR(IF(SUM(BL41:CC42)&gt;0="","",ROUNDDOWN(CD41/AU41,3)),"")</f>
        <v/>
      </c>
      <c r="BE41" s="721"/>
      <c r="BF41" s="721"/>
      <c r="BG41" s="721"/>
      <c r="BH41" s="721"/>
      <c r="BI41" s="721"/>
      <c r="BJ41" s="721"/>
      <c r="BK41" s="722"/>
      <c r="BL41" s="378" t="s">
        <v>63</v>
      </c>
      <c r="BM41" s="379"/>
      <c r="BN41" s="379"/>
      <c r="BO41" s="379"/>
      <c r="BP41" s="379"/>
      <c r="BQ41" s="379"/>
      <c r="BR41" s="379"/>
      <c r="BS41" s="379"/>
      <c r="BT41" s="380"/>
      <c r="BU41" s="363"/>
      <c r="BV41" s="364"/>
      <c r="BW41" s="364"/>
      <c r="BX41" s="364"/>
      <c r="BY41" s="364"/>
      <c r="BZ41" s="364"/>
      <c r="CA41" s="364"/>
      <c r="CB41" s="364"/>
      <c r="CC41" s="365"/>
      <c r="CD41" s="366" t="str">
        <f t="shared" ref="CD41" si="8">IF(AND(BL41="",BU41=""),"",SUM(BL41:CC42))</f>
        <v/>
      </c>
      <c r="CE41" s="367"/>
      <c r="CF41" s="367"/>
      <c r="CG41" s="367"/>
      <c r="CH41" s="367"/>
      <c r="CI41" s="367"/>
      <c r="CJ41" s="367"/>
      <c r="CK41" s="367"/>
      <c r="CL41" s="367"/>
      <c r="CM41" s="31"/>
      <c r="CN41" s="175" t="str">
        <f t="shared" ref="CN41" si="9">IF(OR(CD41="",CD41&lt;=AU41),"","出来高が注文金額を超過してます")</f>
        <v/>
      </c>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EQ41" s="8"/>
      <c r="ER41" s="8"/>
      <c r="ES41" s="8"/>
      <c r="ET41" s="8"/>
      <c r="EU41" s="8"/>
      <c r="EV41" s="8"/>
      <c r="EW41" s="8"/>
      <c r="EX41" s="8"/>
      <c r="EY41" s="8"/>
      <c r="EZ41" s="8"/>
      <c r="FA41" s="8"/>
      <c r="FB41" s="8"/>
      <c r="FC41" s="8"/>
      <c r="FD41" s="8"/>
      <c r="FE41" s="8"/>
      <c r="FF41" s="8"/>
      <c r="FG41" s="8"/>
      <c r="FH41" s="33"/>
      <c r="FI41" s="33"/>
      <c r="FJ41" s="33"/>
      <c r="FK41" s="33"/>
      <c r="FL41" s="33"/>
      <c r="FM41" s="33"/>
      <c r="FN41" s="33"/>
      <c r="FO41" s="33"/>
      <c r="FP41" s="33"/>
      <c r="FQ41" s="33"/>
      <c r="FR41" s="8"/>
      <c r="FS41" s="8"/>
      <c r="FT41" s="8"/>
      <c r="FU41" s="8"/>
      <c r="FV41" s="8"/>
      <c r="FW41" s="8"/>
      <c r="FX41" s="8"/>
      <c r="FY41" s="8"/>
      <c r="FZ41" s="8"/>
      <c r="GA41" s="8"/>
      <c r="GB41" s="8"/>
      <c r="GC41" s="8"/>
    </row>
    <row r="42" spans="4:185" ht="12.95" customHeight="1">
      <c r="D42" s="320"/>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2"/>
      <c r="AD42" s="326"/>
      <c r="AE42" s="327"/>
      <c r="AF42" s="327"/>
      <c r="AG42" s="328"/>
      <c r="AH42" s="706"/>
      <c r="AI42" s="707"/>
      <c r="AJ42" s="707"/>
      <c r="AK42" s="707"/>
      <c r="AL42" s="707"/>
      <c r="AM42" s="711"/>
      <c r="AN42" s="712"/>
      <c r="AO42" s="712"/>
      <c r="AP42" s="712"/>
      <c r="AQ42" s="712"/>
      <c r="AR42" s="712"/>
      <c r="AS42" s="712"/>
      <c r="AT42" s="713"/>
      <c r="AU42" s="717"/>
      <c r="AV42" s="718"/>
      <c r="AW42" s="718"/>
      <c r="AX42" s="718"/>
      <c r="AY42" s="718"/>
      <c r="AZ42" s="718"/>
      <c r="BA42" s="718"/>
      <c r="BB42" s="718"/>
      <c r="BC42" s="719"/>
      <c r="BD42" s="720"/>
      <c r="BE42" s="721"/>
      <c r="BF42" s="721"/>
      <c r="BG42" s="721"/>
      <c r="BH42" s="721"/>
      <c r="BI42" s="721"/>
      <c r="BJ42" s="721"/>
      <c r="BK42" s="722"/>
      <c r="BL42" s="351"/>
      <c r="BM42" s="352"/>
      <c r="BN42" s="352"/>
      <c r="BO42" s="352"/>
      <c r="BP42" s="352"/>
      <c r="BQ42" s="352"/>
      <c r="BR42" s="352"/>
      <c r="BS42" s="352"/>
      <c r="BT42" s="353"/>
      <c r="BU42" s="363"/>
      <c r="BV42" s="364"/>
      <c r="BW42" s="364"/>
      <c r="BX42" s="364"/>
      <c r="BY42" s="364"/>
      <c r="BZ42" s="364"/>
      <c r="CA42" s="364"/>
      <c r="CB42" s="364"/>
      <c r="CC42" s="365"/>
      <c r="CD42" s="368"/>
      <c r="CE42" s="369"/>
      <c r="CF42" s="369"/>
      <c r="CG42" s="369"/>
      <c r="CH42" s="369"/>
      <c r="CI42" s="369"/>
      <c r="CJ42" s="369"/>
      <c r="CK42" s="369"/>
      <c r="CL42" s="369"/>
      <c r="CM42" s="31"/>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EQ42" s="8"/>
      <c r="ER42" s="8"/>
      <c r="ES42" s="8"/>
      <c r="ET42" s="8"/>
      <c r="EU42" s="8"/>
      <c r="EV42" s="8"/>
      <c r="EW42" s="8"/>
      <c r="EX42" s="8"/>
      <c r="EY42" s="8"/>
      <c r="EZ42" s="8"/>
      <c r="FA42" s="8"/>
      <c r="FB42" s="8"/>
      <c r="FC42" s="8"/>
      <c r="FD42" s="8"/>
      <c r="FE42" s="8"/>
      <c r="FF42" s="8"/>
      <c r="FG42" s="8"/>
      <c r="FH42" s="33"/>
      <c r="FI42" s="33"/>
      <c r="FJ42" s="33"/>
      <c r="FK42" s="33"/>
      <c r="FL42" s="33"/>
      <c r="FM42" s="33"/>
      <c r="FN42" s="33"/>
      <c r="FO42" s="33"/>
      <c r="FP42" s="33"/>
      <c r="FQ42" s="33"/>
      <c r="FR42" s="8"/>
      <c r="FS42" s="8"/>
      <c r="FT42" s="8"/>
      <c r="FU42" s="8"/>
      <c r="FV42" s="8"/>
      <c r="FW42" s="8"/>
      <c r="FX42" s="8"/>
      <c r="FY42" s="8"/>
      <c r="FZ42" s="8"/>
      <c r="GA42" s="8"/>
      <c r="GB42" s="8"/>
      <c r="GC42" s="8"/>
    </row>
    <row r="43" spans="4:185" ht="12.95" customHeight="1">
      <c r="D43" s="372"/>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4"/>
      <c r="AD43" s="375"/>
      <c r="AE43" s="376"/>
      <c r="AF43" s="376"/>
      <c r="AG43" s="377"/>
      <c r="AH43" s="723"/>
      <c r="AI43" s="724"/>
      <c r="AJ43" s="724"/>
      <c r="AK43" s="724"/>
      <c r="AL43" s="724"/>
      <c r="AM43" s="711"/>
      <c r="AN43" s="712"/>
      <c r="AO43" s="712"/>
      <c r="AP43" s="712"/>
      <c r="AQ43" s="712"/>
      <c r="AR43" s="712"/>
      <c r="AS43" s="712"/>
      <c r="AT43" s="713"/>
      <c r="AU43" s="717"/>
      <c r="AV43" s="718"/>
      <c r="AW43" s="718"/>
      <c r="AX43" s="718"/>
      <c r="AY43" s="718"/>
      <c r="AZ43" s="718"/>
      <c r="BA43" s="718"/>
      <c r="BB43" s="718"/>
      <c r="BC43" s="719"/>
      <c r="BD43" s="720" t="str">
        <f t="shared" ref="BD43" si="10">IFERROR(IF(SUM(BL43:CC44)&gt;0="","",ROUNDDOWN(CD43/AU43,3)),"")</f>
        <v/>
      </c>
      <c r="BE43" s="721"/>
      <c r="BF43" s="721"/>
      <c r="BG43" s="721"/>
      <c r="BH43" s="721"/>
      <c r="BI43" s="721"/>
      <c r="BJ43" s="721"/>
      <c r="BK43" s="722"/>
      <c r="BL43" s="378" t="s">
        <v>63</v>
      </c>
      <c r="BM43" s="379"/>
      <c r="BN43" s="379"/>
      <c r="BO43" s="379"/>
      <c r="BP43" s="379"/>
      <c r="BQ43" s="379"/>
      <c r="BR43" s="379"/>
      <c r="BS43" s="379"/>
      <c r="BT43" s="380"/>
      <c r="BU43" s="363"/>
      <c r="BV43" s="364"/>
      <c r="BW43" s="364"/>
      <c r="BX43" s="364"/>
      <c r="BY43" s="364"/>
      <c r="BZ43" s="364"/>
      <c r="CA43" s="364"/>
      <c r="CB43" s="364"/>
      <c r="CC43" s="365"/>
      <c r="CD43" s="366" t="str">
        <f t="shared" ref="CD43" si="11">IF(AND(BL43="",BU43=""),"",SUM(BL43:CC44))</f>
        <v/>
      </c>
      <c r="CE43" s="367"/>
      <c r="CF43" s="367"/>
      <c r="CG43" s="367"/>
      <c r="CH43" s="367"/>
      <c r="CI43" s="367"/>
      <c r="CJ43" s="367"/>
      <c r="CK43" s="367"/>
      <c r="CL43" s="367"/>
      <c r="CM43" s="31"/>
      <c r="CN43" s="175" t="str">
        <f t="shared" ref="CN43" si="12">IF(OR(CD43="",CD43&lt;=AU43),"","出来高が注文金額を超過してます")</f>
        <v/>
      </c>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EQ43" s="8"/>
      <c r="ER43" s="8"/>
      <c r="ES43" s="8"/>
      <c r="ET43" s="8"/>
      <c r="EU43" s="8"/>
      <c r="EV43" s="8"/>
      <c r="EW43" s="8"/>
      <c r="EX43" s="8"/>
      <c r="EY43" s="8"/>
      <c r="EZ43" s="8"/>
      <c r="FA43" s="8"/>
      <c r="FB43" s="8"/>
      <c r="FC43" s="8"/>
      <c r="FD43" s="8"/>
      <c r="FE43" s="8"/>
      <c r="FF43" s="8"/>
      <c r="FG43" s="8"/>
      <c r="FH43" s="33"/>
      <c r="FI43" s="33"/>
      <c r="FJ43" s="33"/>
      <c r="FK43" s="33"/>
      <c r="FL43" s="33"/>
      <c r="FM43" s="33"/>
      <c r="FN43" s="33"/>
      <c r="FO43" s="33"/>
      <c r="FP43" s="33"/>
      <c r="FQ43" s="33"/>
      <c r="FR43" s="8"/>
      <c r="FS43" s="8"/>
      <c r="FT43" s="8"/>
      <c r="FU43" s="8"/>
      <c r="FV43" s="8"/>
      <c r="FW43" s="8"/>
      <c r="FX43" s="8"/>
      <c r="FY43" s="8"/>
      <c r="FZ43" s="8"/>
      <c r="GA43" s="8"/>
      <c r="GB43" s="8"/>
      <c r="GC43" s="8"/>
    </row>
    <row r="44" spans="4:185" ht="12.95" customHeight="1">
      <c r="D44" s="320"/>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2"/>
      <c r="AD44" s="326"/>
      <c r="AE44" s="327"/>
      <c r="AF44" s="327"/>
      <c r="AG44" s="328"/>
      <c r="AH44" s="706"/>
      <c r="AI44" s="707"/>
      <c r="AJ44" s="707"/>
      <c r="AK44" s="707"/>
      <c r="AL44" s="707"/>
      <c r="AM44" s="711"/>
      <c r="AN44" s="712"/>
      <c r="AO44" s="712"/>
      <c r="AP44" s="712"/>
      <c r="AQ44" s="712"/>
      <c r="AR44" s="712"/>
      <c r="AS44" s="712"/>
      <c r="AT44" s="713"/>
      <c r="AU44" s="717"/>
      <c r="AV44" s="718"/>
      <c r="AW44" s="718"/>
      <c r="AX44" s="718"/>
      <c r="AY44" s="718"/>
      <c r="AZ44" s="718"/>
      <c r="BA44" s="718"/>
      <c r="BB44" s="718"/>
      <c r="BC44" s="719"/>
      <c r="BD44" s="720"/>
      <c r="BE44" s="721"/>
      <c r="BF44" s="721"/>
      <c r="BG44" s="721"/>
      <c r="BH44" s="721"/>
      <c r="BI44" s="721"/>
      <c r="BJ44" s="721"/>
      <c r="BK44" s="722"/>
      <c r="BL44" s="351"/>
      <c r="BM44" s="352"/>
      <c r="BN44" s="352"/>
      <c r="BO44" s="352"/>
      <c r="BP44" s="352"/>
      <c r="BQ44" s="352"/>
      <c r="BR44" s="352"/>
      <c r="BS44" s="352"/>
      <c r="BT44" s="353"/>
      <c r="BU44" s="363"/>
      <c r="BV44" s="364"/>
      <c r="BW44" s="364"/>
      <c r="BX44" s="364"/>
      <c r="BY44" s="364"/>
      <c r="BZ44" s="364"/>
      <c r="CA44" s="364"/>
      <c r="CB44" s="364"/>
      <c r="CC44" s="365"/>
      <c r="CD44" s="368"/>
      <c r="CE44" s="369"/>
      <c r="CF44" s="369"/>
      <c r="CG44" s="369"/>
      <c r="CH44" s="369"/>
      <c r="CI44" s="369"/>
      <c r="CJ44" s="369"/>
      <c r="CK44" s="369"/>
      <c r="CL44" s="369"/>
      <c r="CM44" s="31"/>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EQ44" s="8"/>
      <c r="ER44" s="8"/>
      <c r="ES44" s="8"/>
      <c r="ET44" s="8"/>
      <c r="EU44" s="8"/>
      <c r="EV44" s="8"/>
      <c r="EW44" s="8"/>
      <c r="EX44" s="8"/>
      <c r="EY44" s="8"/>
      <c r="EZ44" s="8"/>
      <c r="FA44" s="8"/>
      <c r="FB44" s="8"/>
      <c r="FC44" s="8"/>
      <c r="FD44" s="8"/>
      <c r="FE44" s="8"/>
      <c r="FF44" s="8"/>
      <c r="FG44" s="8"/>
      <c r="FH44" s="33"/>
      <c r="FI44" s="33"/>
      <c r="FJ44" s="33"/>
      <c r="FK44" s="33"/>
      <c r="FL44" s="33"/>
      <c r="FM44" s="33"/>
      <c r="FN44" s="33"/>
      <c r="FO44" s="33"/>
      <c r="FP44" s="33"/>
      <c r="FQ44" s="33"/>
      <c r="FR44" s="8"/>
      <c r="FS44" s="8"/>
      <c r="FT44" s="8"/>
      <c r="FU44" s="8"/>
      <c r="FV44" s="8"/>
      <c r="FW44" s="8"/>
      <c r="FX44" s="8"/>
      <c r="FY44" s="8"/>
      <c r="FZ44" s="8"/>
      <c r="GA44" s="8"/>
      <c r="GB44" s="8"/>
      <c r="GC44" s="8"/>
    </row>
    <row r="45" spans="4:185" ht="12.95" customHeight="1">
      <c r="D45" s="372"/>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4"/>
      <c r="AD45" s="375"/>
      <c r="AE45" s="376"/>
      <c r="AF45" s="376"/>
      <c r="AG45" s="377"/>
      <c r="AH45" s="723"/>
      <c r="AI45" s="724"/>
      <c r="AJ45" s="724"/>
      <c r="AK45" s="724"/>
      <c r="AL45" s="724"/>
      <c r="AM45" s="711"/>
      <c r="AN45" s="712"/>
      <c r="AO45" s="712"/>
      <c r="AP45" s="712"/>
      <c r="AQ45" s="712"/>
      <c r="AR45" s="712"/>
      <c r="AS45" s="712"/>
      <c r="AT45" s="713"/>
      <c r="AU45" s="717"/>
      <c r="AV45" s="718"/>
      <c r="AW45" s="718"/>
      <c r="AX45" s="718"/>
      <c r="AY45" s="718"/>
      <c r="AZ45" s="718"/>
      <c r="BA45" s="718"/>
      <c r="BB45" s="718"/>
      <c r="BC45" s="719"/>
      <c r="BD45" s="720" t="str">
        <f t="shared" ref="BD45" si="13">IFERROR(IF(SUM(BL45:CC46)&gt;0="","",ROUNDDOWN(CD45/AU45,3)),"")</f>
        <v/>
      </c>
      <c r="BE45" s="721"/>
      <c r="BF45" s="721"/>
      <c r="BG45" s="721"/>
      <c r="BH45" s="721"/>
      <c r="BI45" s="721"/>
      <c r="BJ45" s="721"/>
      <c r="BK45" s="722"/>
      <c r="BL45" s="378" t="s">
        <v>63</v>
      </c>
      <c r="BM45" s="379"/>
      <c r="BN45" s="379"/>
      <c r="BO45" s="379"/>
      <c r="BP45" s="379"/>
      <c r="BQ45" s="379"/>
      <c r="BR45" s="379"/>
      <c r="BS45" s="379"/>
      <c r="BT45" s="380"/>
      <c r="BU45" s="363"/>
      <c r="BV45" s="364"/>
      <c r="BW45" s="364"/>
      <c r="BX45" s="364"/>
      <c r="BY45" s="364"/>
      <c r="BZ45" s="364"/>
      <c r="CA45" s="364"/>
      <c r="CB45" s="364"/>
      <c r="CC45" s="365"/>
      <c r="CD45" s="366" t="str">
        <f t="shared" ref="CD45" si="14">IF(AND(BL45="",BU45=""),"",SUM(BL45:CC46))</f>
        <v/>
      </c>
      <c r="CE45" s="367"/>
      <c r="CF45" s="367"/>
      <c r="CG45" s="367"/>
      <c r="CH45" s="367"/>
      <c r="CI45" s="367"/>
      <c r="CJ45" s="367"/>
      <c r="CK45" s="367"/>
      <c r="CL45" s="367"/>
      <c r="CM45" s="31"/>
      <c r="CN45" s="175" t="str">
        <f t="shared" ref="CN45" si="15">IF(OR(CD45="",CD45&lt;=AU45),"","出来高が注文金額を超過してます")</f>
        <v/>
      </c>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EQ45" s="8"/>
      <c r="ER45" s="8"/>
      <c r="ES45" s="8"/>
      <c r="ET45" s="8"/>
      <c r="EU45" s="8"/>
      <c r="EV45" s="8"/>
      <c r="EW45" s="8"/>
      <c r="EX45" s="8"/>
      <c r="EY45" s="8"/>
      <c r="EZ45" s="8"/>
      <c r="FA45" s="8"/>
      <c r="FB45" s="8"/>
      <c r="FC45" s="8"/>
      <c r="FD45" s="8"/>
      <c r="FE45" s="8"/>
      <c r="FF45" s="8"/>
      <c r="FG45" s="8"/>
      <c r="FH45" s="33"/>
      <c r="FI45" s="33"/>
      <c r="FJ45" s="33"/>
      <c r="FK45" s="33"/>
      <c r="FL45" s="33"/>
      <c r="FM45" s="33"/>
      <c r="FN45" s="33"/>
      <c r="FO45" s="33"/>
      <c r="FP45" s="33"/>
      <c r="FQ45" s="33"/>
      <c r="FR45" s="8"/>
      <c r="FS45" s="8"/>
      <c r="FT45" s="8"/>
      <c r="FU45" s="8"/>
      <c r="FV45" s="8"/>
      <c r="FW45" s="8"/>
      <c r="FX45" s="8"/>
      <c r="FY45" s="8"/>
      <c r="FZ45" s="8"/>
      <c r="GA45" s="8"/>
      <c r="GB45" s="8"/>
      <c r="GC45" s="8"/>
    </row>
    <row r="46" spans="4:185" ht="12.95" customHeight="1">
      <c r="D46" s="320"/>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2"/>
      <c r="AD46" s="326"/>
      <c r="AE46" s="327"/>
      <c r="AF46" s="327"/>
      <c r="AG46" s="328"/>
      <c r="AH46" s="706"/>
      <c r="AI46" s="707"/>
      <c r="AJ46" s="707"/>
      <c r="AK46" s="707"/>
      <c r="AL46" s="707"/>
      <c r="AM46" s="711"/>
      <c r="AN46" s="712"/>
      <c r="AO46" s="712"/>
      <c r="AP46" s="712"/>
      <c r="AQ46" s="712"/>
      <c r="AR46" s="712"/>
      <c r="AS46" s="712"/>
      <c r="AT46" s="713"/>
      <c r="AU46" s="717"/>
      <c r="AV46" s="718"/>
      <c r="AW46" s="718"/>
      <c r="AX46" s="718"/>
      <c r="AY46" s="718"/>
      <c r="AZ46" s="718"/>
      <c r="BA46" s="718"/>
      <c r="BB46" s="718"/>
      <c r="BC46" s="719"/>
      <c r="BD46" s="720"/>
      <c r="BE46" s="721"/>
      <c r="BF46" s="721"/>
      <c r="BG46" s="721"/>
      <c r="BH46" s="721"/>
      <c r="BI46" s="721"/>
      <c r="BJ46" s="721"/>
      <c r="BK46" s="722"/>
      <c r="BL46" s="351"/>
      <c r="BM46" s="352"/>
      <c r="BN46" s="352"/>
      <c r="BO46" s="352"/>
      <c r="BP46" s="352"/>
      <c r="BQ46" s="352"/>
      <c r="BR46" s="352"/>
      <c r="BS46" s="352"/>
      <c r="BT46" s="353"/>
      <c r="BU46" s="363"/>
      <c r="BV46" s="364"/>
      <c r="BW46" s="364"/>
      <c r="BX46" s="364"/>
      <c r="BY46" s="364"/>
      <c r="BZ46" s="364"/>
      <c r="CA46" s="364"/>
      <c r="CB46" s="364"/>
      <c r="CC46" s="365"/>
      <c r="CD46" s="368"/>
      <c r="CE46" s="369"/>
      <c r="CF46" s="369"/>
      <c r="CG46" s="369"/>
      <c r="CH46" s="369"/>
      <c r="CI46" s="369"/>
      <c r="CJ46" s="369"/>
      <c r="CK46" s="369"/>
      <c r="CL46" s="369"/>
      <c r="CM46" s="31"/>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EQ46" s="8"/>
      <c r="ER46" s="8"/>
      <c r="ES46" s="8"/>
      <c r="ET46" s="8"/>
      <c r="EU46" s="8"/>
      <c r="EV46" s="8"/>
      <c r="EW46" s="8"/>
      <c r="EX46" s="8"/>
      <c r="EY46" s="8"/>
      <c r="EZ46" s="8"/>
      <c r="FA46" s="8"/>
      <c r="FB46" s="8"/>
      <c r="FC46" s="8"/>
      <c r="FD46" s="8"/>
      <c r="FE46" s="8"/>
      <c r="FF46" s="8"/>
      <c r="FG46" s="8"/>
      <c r="FH46" s="33"/>
      <c r="FI46" s="33"/>
      <c r="FJ46" s="33"/>
      <c r="FK46" s="33"/>
      <c r="FL46" s="33"/>
      <c r="FM46" s="33"/>
      <c r="FN46" s="33"/>
      <c r="FO46" s="33"/>
      <c r="FP46" s="33"/>
      <c r="FQ46" s="33"/>
      <c r="FR46" s="8"/>
      <c r="FS46" s="8"/>
      <c r="FT46" s="8"/>
      <c r="FU46" s="8"/>
      <c r="FV46" s="8"/>
      <c r="FW46" s="8"/>
      <c r="FX46" s="8"/>
      <c r="FY46" s="8"/>
      <c r="FZ46" s="8"/>
      <c r="GA46" s="8"/>
      <c r="GB46" s="8"/>
      <c r="GC46" s="8"/>
    </row>
    <row r="47" spans="4:185" ht="12.95" customHeight="1">
      <c r="D47" s="372"/>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4"/>
      <c r="AD47" s="375"/>
      <c r="AE47" s="376"/>
      <c r="AF47" s="376"/>
      <c r="AG47" s="377"/>
      <c r="AH47" s="723"/>
      <c r="AI47" s="724"/>
      <c r="AJ47" s="724"/>
      <c r="AK47" s="724"/>
      <c r="AL47" s="725"/>
      <c r="AM47" s="711"/>
      <c r="AN47" s="712"/>
      <c r="AO47" s="712"/>
      <c r="AP47" s="712"/>
      <c r="AQ47" s="712"/>
      <c r="AR47" s="712"/>
      <c r="AS47" s="712"/>
      <c r="AT47" s="713"/>
      <c r="AU47" s="717"/>
      <c r="AV47" s="718"/>
      <c r="AW47" s="718"/>
      <c r="AX47" s="718"/>
      <c r="AY47" s="718"/>
      <c r="AZ47" s="718"/>
      <c r="BA47" s="718"/>
      <c r="BB47" s="718"/>
      <c r="BC47" s="719"/>
      <c r="BD47" s="720" t="str">
        <f t="shared" ref="BD47" si="16">IFERROR(IF(SUM(BL47:CC48)&gt;0="","",ROUNDDOWN(CD47/AU47,3)),"")</f>
        <v/>
      </c>
      <c r="BE47" s="721"/>
      <c r="BF47" s="721"/>
      <c r="BG47" s="721"/>
      <c r="BH47" s="721"/>
      <c r="BI47" s="721"/>
      <c r="BJ47" s="721"/>
      <c r="BK47" s="722"/>
      <c r="BL47" s="378" t="s">
        <v>63</v>
      </c>
      <c r="BM47" s="379"/>
      <c r="BN47" s="379"/>
      <c r="BO47" s="379"/>
      <c r="BP47" s="379"/>
      <c r="BQ47" s="379"/>
      <c r="BR47" s="379"/>
      <c r="BS47" s="379"/>
      <c r="BT47" s="380"/>
      <c r="BU47" s="363"/>
      <c r="BV47" s="364"/>
      <c r="BW47" s="364"/>
      <c r="BX47" s="364"/>
      <c r="BY47" s="364"/>
      <c r="BZ47" s="364"/>
      <c r="CA47" s="364"/>
      <c r="CB47" s="364"/>
      <c r="CC47" s="365"/>
      <c r="CD47" s="366" t="str">
        <f t="shared" ref="CD47" si="17">IF(AND(BL47="",BU47=""),"",SUM(BL47:CC48))</f>
        <v/>
      </c>
      <c r="CE47" s="367"/>
      <c r="CF47" s="367"/>
      <c r="CG47" s="367"/>
      <c r="CH47" s="367"/>
      <c r="CI47" s="367"/>
      <c r="CJ47" s="367"/>
      <c r="CK47" s="367"/>
      <c r="CL47" s="367"/>
      <c r="CM47" s="31"/>
      <c r="CN47" s="175" t="str">
        <f t="shared" ref="CN47" si="18">IF(OR(CD47="",CD47&lt;=AU47),"","出来高が注文金額を超過してます")</f>
        <v/>
      </c>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EQ47" s="8"/>
      <c r="ER47" s="8"/>
      <c r="ES47" s="8"/>
      <c r="ET47" s="8"/>
      <c r="EU47" s="8"/>
      <c r="EV47" s="8"/>
      <c r="EW47" s="8"/>
      <c r="EX47" s="8"/>
      <c r="EY47" s="8"/>
      <c r="EZ47" s="8"/>
      <c r="FA47" s="8"/>
      <c r="FB47" s="8"/>
      <c r="FC47" s="8"/>
      <c r="FD47" s="8"/>
      <c r="FE47" s="8"/>
      <c r="FF47" s="8"/>
      <c r="FG47" s="8"/>
      <c r="FH47" s="33"/>
      <c r="FI47" s="33"/>
      <c r="FJ47" s="33"/>
      <c r="FK47" s="33"/>
      <c r="FL47" s="33"/>
      <c r="FM47" s="33"/>
      <c r="FN47" s="33"/>
      <c r="FO47" s="33"/>
      <c r="FP47" s="33"/>
      <c r="FQ47" s="33"/>
      <c r="FR47" s="8"/>
      <c r="FS47" s="8"/>
      <c r="FT47" s="8"/>
      <c r="FU47" s="8"/>
      <c r="FV47" s="8"/>
      <c r="FW47" s="8"/>
      <c r="FX47" s="8"/>
      <c r="FY47" s="8"/>
      <c r="FZ47" s="8"/>
      <c r="GA47" s="8"/>
      <c r="GB47" s="8"/>
      <c r="GC47" s="8"/>
    </row>
    <row r="48" spans="4:185" ht="12.95" customHeight="1" thickBot="1">
      <c r="D48" s="381"/>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3"/>
      <c r="AD48" s="384"/>
      <c r="AE48" s="385"/>
      <c r="AF48" s="385"/>
      <c r="AG48" s="386"/>
      <c r="AH48" s="726"/>
      <c r="AI48" s="727"/>
      <c r="AJ48" s="727"/>
      <c r="AK48" s="727"/>
      <c r="AL48" s="728"/>
      <c r="AM48" s="729"/>
      <c r="AN48" s="730"/>
      <c r="AO48" s="730"/>
      <c r="AP48" s="730"/>
      <c r="AQ48" s="730"/>
      <c r="AR48" s="730"/>
      <c r="AS48" s="730"/>
      <c r="AT48" s="731"/>
      <c r="AU48" s="732"/>
      <c r="AV48" s="733"/>
      <c r="AW48" s="733"/>
      <c r="AX48" s="733"/>
      <c r="AY48" s="733"/>
      <c r="AZ48" s="733"/>
      <c r="BA48" s="733"/>
      <c r="BB48" s="733"/>
      <c r="BC48" s="734"/>
      <c r="BD48" s="720"/>
      <c r="BE48" s="721"/>
      <c r="BF48" s="721"/>
      <c r="BG48" s="721"/>
      <c r="BH48" s="721"/>
      <c r="BI48" s="721"/>
      <c r="BJ48" s="721"/>
      <c r="BK48" s="722"/>
      <c r="BL48" s="394"/>
      <c r="BM48" s="395"/>
      <c r="BN48" s="395"/>
      <c r="BO48" s="395"/>
      <c r="BP48" s="395"/>
      <c r="BQ48" s="395"/>
      <c r="BR48" s="395"/>
      <c r="BS48" s="395"/>
      <c r="BT48" s="396"/>
      <c r="BU48" s="397"/>
      <c r="BV48" s="398"/>
      <c r="BW48" s="398"/>
      <c r="BX48" s="398"/>
      <c r="BY48" s="398"/>
      <c r="BZ48" s="398"/>
      <c r="CA48" s="398"/>
      <c r="CB48" s="398"/>
      <c r="CC48" s="399"/>
      <c r="CD48" s="368"/>
      <c r="CE48" s="369"/>
      <c r="CF48" s="369"/>
      <c r="CG48" s="369"/>
      <c r="CH48" s="369"/>
      <c r="CI48" s="369"/>
      <c r="CJ48" s="369"/>
      <c r="CK48" s="369"/>
      <c r="CL48" s="369"/>
      <c r="CM48" s="31"/>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EQ48" s="8"/>
      <c r="ER48" s="8"/>
      <c r="ES48" s="8"/>
      <c r="ET48" s="8"/>
      <c r="EU48" s="8"/>
      <c r="EV48" s="8"/>
      <c r="EW48" s="8"/>
      <c r="EX48" s="8"/>
      <c r="EY48" s="8"/>
      <c r="EZ48" s="8"/>
      <c r="FA48" s="8"/>
      <c r="FB48" s="8"/>
      <c r="FC48" s="8"/>
      <c r="FD48" s="8"/>
      <c r="FE48" s="8"/>
      <c r="FF48" s="8"/>
      <c r="FG48" s="8"/>
      <c r="FH48" s="33"/>
      <c r="FI48" s="33"/>
      <c r="FJ48" s="33"/>
      <c r="FK48" s="33"/>
      <c r="FL48" s="33"/>
      <c r="FM48" s="33"/>
      <c r="FN48" s="33"/>
      <c r="FO48" s="33"/>
      <c r="FP48" s="33"/>
      <c r="FQ48" s="33"/>
      <c r="FR48" s="8"/>
      <c r="FS48" s="8"/>
      <c r="FT48" s="8"/>
      <c r="FU48" s="8"/>
      <c r="FV48" s="8"/>
      <c r="FW48" s="8"/>
      <c r="FX48" s="8"/>
      <c r="FY48" s="8"/>
      <c r="FZ48" s="8"/>
      <c r="GA48" s="8"/>
      <c r="GB48" s="8"/>
      <c r="GC48" s="8"/>
    </row>
    <row r="49" spans="4:185" ht="12.95" customHeight="1" thickBot="1">
      <c r="AM49" s="214" t="str">
        <f>"税抜小計"&amp;$DD$55*100&amp;"%"</f>
        <v>税抜小計10%</v>
      </c>
      <c r="AN49" s="215"/>
      <c r="AO49" s="215"/>
      <c r="AP49" s="215"/>
      <c r="AQ49" s="215"/>
      <c r="AR49" s="215"/>
      <c r="AS49" s="215"/>
      <c r="AT49" s="356"/>
      <c r="AU49" s="400">
        <f>IF(SUM(AU35:BC48)&gt;0,SUM(AU35:BC48),"")</f>
        <v>11500000</v>
      </c>
      <c r="AV49" s="235"/>
      <c r="AW49" s="235"/>
      <c r="AX49" s="235"/>
      <c r="AY49" s="235"/>
      <c r="AZ49" s="235"/>
      <c r="BA49" s="235"/>
      <c r="BB49" s="235"/>
      <c r="BC49" s="236"/>
      <c r="BD49" s="402" t="str">
        <f>"税抜小計"&amp;$DD$55*100&amp;"%"</f>
        <v>税抜小計10%</v>
      </c>
      <c r="BE49" s="403"/>
      <c r="BF49" s="403"/>
      <c r="BG49" s="403"/>
      <c r="BH49" s="403"/>
      <c r="BI49" s="403"/>
      <c r="BJ49" s="403"/>
      <c r="BK49" s="404"/>
      <c r="BL49" s="348">
        <v>7999999</v>
      </c>
      <c r="BM49" s="349"/>
      <c r="BN49" s="349"/>
      <c r="BO49" s="349"/>
      <c r="BP49" s="349"/>
      <c r="BQ49" s="349"/>
      <c r="BR49" s="349"/>
      <c r="BS49" s="349"/>
      <c r="BT49" s="350"/>
      <c r="BU49" s="405">
        <f>IF(SUM(BU35:CC48)&gt;0,SUM(BU35:CC48),0)</f>
        <v>2500000</v>
      </c>
      <c r="BV49" s="406"/>
      <c r="BW49" s="406"/>
      <c r="BX49" s="406"/>
      <c r="BY49" s="406"/>
      <c r="BZ49" s="406"/>
      <c r="CA49" s="406"/>
      <c r="CB49" s="406"/>
      <c r="CC49" s="407"/>
      <c r="CD49" s="408">
        <f>IF(SUM(CD35:CL48)&gt;0,SUM(CD35:CL48),0)</f>
        <v>10499999</v>
      </c>
      <c r="CE49" s="409"/>
      <c r="CF49" s="409"/>
      <c r="CG49" s="409"/>
      <c r="CH49" s="409"/>
      <c r="CI49" s="409"/>
      <c r="CJ49" s="409"/>
      <c r="CK49" s="409"/>
      <c r="CL49" s="410"/>
      <c r="CM49" s="34"/>
      <c r="CN49" s="175" t="str">
        <f>IF(CD55="","",IF(CD55&gt;CQ61,"保留金が不足しています",""))</f>
        <v/>
      </c>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EQ49" s="8"/>
      <c r="ER49" s="8"/>
      <c r="ES49" s="8"/>
      <c r="ET49" s="8"/>
      <c r="EU49" s="8"/>
      <c r="EV49" s="8"/>
      <c r="EW49" s="8"/>
      <c r="EX49" s="8"/>
      <c r="EY49" s="8"/>
      <c r="EZ49" s="8"/>
      <c r="FA49" s="8"/>
      <c r="FB49" s="8"/>
      <c r="FC49" s="8"/>
      <c r="FD49" s="8"/>
      <c r="FE49" s="8"/>
      <c r="FF49" s="8"/>
      <c r="FG49" s="8"/>
      <c r="FH49" s="33"/>
      <c r="FI49" s="33"/>
      <c r="FJ49" s="33"/>
      <c r="FK49" s="33"/>
      <c r="FL49" s="33"/>
      <c r="FM49" s="33"/>
      <c r="FN49" s="33"/>
      <c r="FO49" s="33"/>
      <c r="FP49" s="33"/>
      <c r="FQ49" s="33"/>
      <c r="FR49" s="8"/>
      <c r="FS49" s="8"/>
      <c r="FT49" s="8"/>
      <c r="FU49" s="8"/>
      <c r="FV49" s="8"/>
      <c r="FW49" s="8"/>
      <c r="FX49" s="8"/>
      <c r="FY49" s="8"/>
      <c r="FZ49" s="8"/>
      <c r="GA49" s="8"/>
      <c r="GB49" s="8"/>
      <c r="GC49" s="8"/>
    </row>
    <row r="50" spans="4:185" ht="12.95" customHeight="1" thickBot="1">
      <c r="D50" s="20"/>
      <c r="E50" s="20"/>
      <c r="F50" s="20"/>
      <c r="G50" s="20"/>
      <c r="AM50" s="217"/>
      <c r="AN50" s="218"/>
      <c r="AO50" s="218"/>
      <c r="AP50" s="218"/>
      <c r="AQ50" s="218"/>
      <c r="AR50" s="218"/>
      <c r="AS50" s="218"/>
      <c r="AT50" s="357"/>
      <c r="AU50" s="401"/>
      <c r="AV50" s="238"/>
      <c r="AW50" s="238"/>
      <c r="AX50" s="238"/>
      <c r="AY50" s="238"/>
      <c r="AZ50" s="238"/>
      <c r="BA50" s="238"/>
      <c r="BB50" s="238"/>
      <c r="BC50" s="239"/>
      <c r="BD50" s="402"/>
      <c r="BE50" s="403"/>
      <c r="BF50" s="403"/>
      <c r="BG50" s="403"/>
      <c r="BH50" s="403"/>
      <c r="BI50" s="403"/>
      <c r="BJ50" s="403"/>
      <c r="BK50" s="404"/>
      <c r="BL50" s="394"/>
      <c r="BM50" s="395"/>
      <c r="BN50" s="395"/>
      <c r="BO50" s="395"/>
      <c r="BP50" s="395"/>
      <c r="BQ50" s="395"/>
      <c r="BR50" s="395"/>
      <c r="BS50" s="395"/>
      <c r="BT50" s="396"/>
      <c r="BU50" s="405"/>
      <c r="BV50" s="406"/>
      <c r="BW50" s="406"/>
      <c r="BX50" s="406"/>
      <c r="BY50" s="406"/>
      <c r="BZ50" s="406"/>
      <c r="CA50" s="406"/>
      <c r="CB50" s="406"/>
      <c r="CC50" s="407"/>
      <c r="CD50" s="411"/>
      <c r="CE50" s="412"/>
      <c r="CF50" s="412"/>
      <c r="CG50" s="412"/>
      <c r="CH50" s="412"/>
      <c r="CI50" s="412"/>
      <c r="CJ50" s="412"/>
      <c r="CK50" s="412"/>
      <c r="CL50" s="413"/>
      <c r="CM50" s="34"/>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EQ50" s="8"/>
      <c r="ER50" s="8"/>
      <c r="ES50" s="8"/>
      <c r="ET50" s="8"/>
      <c r="EU50" s="8"/>
      <c r="EV50" s="8"/>
      <c r="EW50" s="8"/>
      <c r="EX50" s="8"/>
      <c r="EY50" s="8"/>
      <c r="EZ50" s="8"/>
      <c r="FA50" s="8"/>
      <c r="FB50" s="8"/>
      <c r="FC50" s="8"/>
      <c r="FD50" s="8"/>
      <c r="FE50" s="8"/>
      <c r="FF50" s="8"/>
      <c r="FG50" s="8"/>
      <c r="FH50" s="33"/>
      <c r="FI50" s="33"/>
      <c r="FJ50" s="33"/>
      <c r="FK50" s="33"/>
      <c r="FL50" s="33"/>
      <c r="FM50" s="33"/>
      <c r="FN50" s="33"/>
      <c r="FO50" s="33"/>
      <c r="FP50" s="33"/>
      <c r="FQ50" s="33"/>
      <c r="FR50" s="8"/>
      <c r="FS50" s="8"/>
      <c r="FT50" s="8"/>
      <c r="FU50" s="8"/>
      <c r="FV50" s="8"/>
      <c r="FW50" s="8"/>
      <c r="FX50" s="8"/>
      <c r="FY50" s="8"/>
      <c r="FZ50" s="8"/>
      <c r="GA50" s="8"/>
      <c r="GB50" s="8"/>
      <c r="GC50" s="8"/>
    </row>
    <row r="51" spans="4:185" ht="12.95" customHeight="1" thickBot="1">
      <c r="D51" s="20"/>
      <c r="E51" s="20"/>
      <c r="F51" s="20"/>
      <c r="G51" s="35"/>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7"/>
      <c r="AM51" s="245" t="str">
        <f>"消費税等"&amp;$DD$55*100&amp;"%"</f>
        <v>消費税等10%</v>
      </c>
      <c r="AN51" s="234"/>
      <c r="AO51" s="234"/>
      <c r="AP51" s="234"/>
      <c r="AQ51" s="234"/>
      <c r="AR51" s="234"/>
      <c r="AS51" s="234"/>
      <c r="AT51" s="354"/>
      <c r="AU51" s="400">
        <f>(IF(SUM(AU35:BC48)&gt;0,ROUND(AU49*$DD$55,0),""))</f>
        <v>1150000</v>
      </c>
      <c r="AV51" s="235"/>
      <c r="AW51" s="235"/>
      <c r="AX51" s="235"/>
      <c r="AY51" s="235"/>
      <c r="AZ51" s="235"/>
      <c r="BA51" s="235"/>
      <c r="BB51" s="235"/>
      <c r="BC51" s="236"/>
      <c r="BD51" s="314" t="str">
        <f>"消費税等"&amp;$DD$55*100&amp;"%"</f>
        <v>消費税等10%</v>
      </c>
      <c r="BE51" s="315"/>
      <c r="BF51" s="315"/>
      <c r="BG51" s="315"/>
      <c r="BH51" s="315"/>
      <c r="BI51" s="315"/>
      <c r="BJ51" s="315"/>
      <c r="BK51" s="316"/>
      <c r="BL51" s="348">
        <v>799999</v>
      </c>
      <c r="BM51" s="349"/>
      <c r="BN51" s="349"/>
      <c r="BO51" s="349"/>
      <c r="BP51" s="349"/>
      <c r="BQ51" s="349"/>
      <c r="BR51" s="349"/>
      <c r="BS51" s="349"/>
      <c r="BT51" s="350"/>
      <c r="BU51" s="405">
        <f>IF(CD49=0,"",IF(AU49=CD49,AU51-BL51,IF(SUM(BU35:CC48)&gt;0,ROUNDDOWN(BU49*$DD$55,0),0)))</f>
        <v>250000</v>
      </c>
      <c r="BV51" s="406"/>
      <c r="BW51" s="406"/>
      <c r="BX51" s="406"/>
      <c r="BY51" s="406"/>
      <c r="BZ51" s="406"/>
      <c r="CA51" s="406"/>
      <c r="CB51" s="406"/>
      <c r="CC51" s="407"/>
      <c r="CD51" s="400">
        <f>IF(SUM(CD35:CL48)&gt;0,BL51+BU51,"")</f>
        <v>1049999</v>
      </c>
      <c r="CE51" s="235"/>
      <c r="CF51" s="235"/>
      <c r="CG51" s="235"/>
      <c r="CH51" s="235"/>
      <c r="CI51" s="235"/>
      <c r="CJ51" s="235"/>
      <c r="CK51" s="235"/>
      <c r="CL51" s="235"/>
      <c r="CM51" s="34"/>
      <c r="CO51" s="446" t="s">
        <v>64</v>
      </c>
      <c r="CP51" s="414"/>
      <c r="CQ51" s="414"/>
      <c r="CR51" s="414"/>
      <c r="CS51" s="414"/>
      <c r="CT51" s="414"/>
      <c r="CU51" s="414"/>
      <c r="CV51" s="414"/>
      <c r="CW51" s="414"/>
      <c r="CX51" s="414"/>
      <c r="CY51" s="414"/>
      <c r="CZ51" s="414"/>
      <c r="DA51" s="414"/>
      <c r="DB51" s="414"/>
      <c r="EQ51" s="8"/>
      <c r="ER51" s="8"/>
      <c r="ES51" s="8"/>
      <c r="ET51" s="8"/>
      <c r="EU51" s="8"/>
      <c r="EV51" s="8"/>
      <c r="EW51" s="8"/>
      <c r="EX51" s="8"/>
      <c r="EY51" s="8"/>
      <c r="EZ51" s="8"/>
      <c r="FA51" s="8"/>
      <c r="FB51" s="8"/>
      <c r="FC51" s="8"/>
      <c r="FD51" s="8"/>
      <c r="FE51" s="8"/>
      <c r="FF51" s="8"/>
      <c r="FG51" s="8"/>
      <c r="FH51" s="33"/>
      <c r="FI51" s="33"/>
      <c r="FJ51" s="33"/>
      <c r="FK51" s="33"/>
      <c r="FL51" s="33"/>
      <c r="FM51" s="33"/>
      <c r="FN51" s="33"/>
      <c r="FO51" s="33"/>
      <c r="FP51" s="33"/>
      <c r="FQ51" s="33"/>
      <c r="FR51" s="8"/>
      <c r="FS51" s="8"/>
      <c r="FT51" s="8"/>
      <c r="FU51" s="8"/>
      <c r="FV51" s="8"/>
      <c r="FW51" s="8"/>
      <c r="FX51" s="8"/>
      <c r="FY51" s="8"/>
      <c r="FZ51" s="8"/>
      <c r="GA51" s="8"/>
      <c r="GB51" s="8"/>
      <c r="GC51" s="8"/>
    </row>
    <row r="52" spans="4:185" ht="12.95" customHeight="1" thickBot="1">
      <c r="D52" s="11"/>
      <c r="E52" s="11"/>
      <c r="F52" s="11"/>
      <c r="G52" s="37"/>
      <c r="AI52" s="11"/>
      <c r="AJ52" s="11"/>
      <c r="AK52" s="11"/>
      <c r="AL52" s="37"/>
      <c r="AM52" s="242"/>
      <c r="AN52" s="195"/>
      <c r="AO52" s="195"/>
      <c r="AP52" s="195"/>
      <c r="AQ52" s="195"/>
      <c r="AR52" s="195"/>
      <c r="AS52" s="195"/>
      <c r="AT52" s="355"/>
      <c r="AU52" s="401"/>
      <c r="AV52" s="238"/>
      <c r="AW52" s="238"/>
      <c r="AX52" s="238"/>
      <c r="AY52" s="238"/>
      <c r="AZ52" s="238"/>
      <c r="BA52" s="238"/>
      <c r="BB52" s="238"/>
      <c r="BC52" s="239"/>
      <c r="BD52" s="314"/>
      <c r="BE52" s="315"/>
      <c r="BF52" s="315"/>
      <c r="BG52" s="315"/>
      <c r="BH52" s="315"/>
      <c r="BI52" s="315"/>
      <c r="BJ52" s="315"/>
      <c r="BK52" s="316"/>
      <c r="BL52" s="394"/>
      <c r="BM52" s="395"/>
      <c r="BN52" s="395"/>
      <c r="BO52" s="395"/>
      <c r="BP52" s="395"/>
      <c r="BQ52" s="395"/>
      <c r="BR52" s="395"/>
      <c r="BS52" s="395"/>
      <c r="BT52" s="396"/>
      <c r="BU52" s="405"/>
      <c r="BV52" s="406"/>
      <c r="BW52" s="406"/>
      <c r="BX52" s="406"/>
      <c r="BY52" s="406"/>
      <c r="BZ52" s="406"/>
      <c r="CA52" s="406"/>
      <c r="CB52" s="406"/>
      <c r="CC52" s="407"/>
      <c r="CD52" s="401"/>
      <c r="CE52" s="238"/>
      <c r="CF52" s="238"/>
      <c r="CG52" s="238"/>
      <c r="CH52" s="238"/>
      <c r="CI52" s="238"/>
      <c r="CJ52" s="238"/>
      <c r="CK52" s="238"/>
      <c r="CL52" s="238"/>
      <c r="CM52" s="34"/>
      <c r="CO52" s="414"/>
      <c r="CP52" s="414"/>
      <c r="CQ52" s="414"/>
      <c r="CR52" s="414"/>
      <c r="CS52" s="414"/>
      <c r="CT52" s="414"/>
      <c r="CU52" s="414"/>
      <c r="CV52" s="414"/>
      <c r="CW52" s="414"/>
      <c r="CX52" s="414"/>
      <c r="CY52" s="414"/>
      <c r="CZ52" s="414"/>
      <c r="DA52" s="414"/>
      <c r="DB52" s="414"/>
      <c r="EQ52" s="8"/>
      <c r="ER52" s="8"/>
      <c r="ES52" s="8"/>
      <c r="ET52" s="8"/>
      <c r="EU52" s="8"/>
      <c r="EV52" s="8"/>
      <c r="EW52" s="8"/>
      <c r="EX52" s="8"/>
      <c r="EY52" s="8"/>
      <c r="EZ52" s="8"/>
      <c r="FA52" s="8"/>
      <c r="FB52" s="8"/>
      <c r="FC52" s="8"/>
      <c r="FD52" s="8"/>
      <c r="FE52" s="8"/>
      <c r="FF52" s="8"/>
      <c r="FG52" s="8"/>
      <c r="FH52" s="33"/>
      <c r="FI52" s="33"/>
      <c r="FJ52" s="33"/>
      <c r="FK52" s="33"/>
      <c r="FL52" s="33"/>
      <c r="FM52" s="33"/>
      <c r="FN52" s="33"/>
      <c r="FO52" s="33"/>
      <c r="FP52" s="33"/>
      <c r="FQ52" s="33"/>
      <c r="FR52" s="8"/>
      <c r="FS52" s="8"/>
      <c r="FT52" s="8"/>
      <c r="FU52" s="8"/>
      <c r="FV52" s="8"/>
      <c r="FW52" s="8"/>
      <c r="FX52" s="8"/>
      <c r="FY52" s="8"/>
      <c r="FZ52" s="8"/>
      <c r="GA52" s="8"/>
      <c r="GB52" s="8"/>
      <c r="GC52" s="8"/>
    </row>
    <row r="53" spans="4:185" ht="12.95" customHeight="1" thickBot="1">
      <c r="D53" s="11"/>
      <c r="E53" s="11"/>
      <c r="F53" s="11"/>
      <c r="G53" s="37"/>
      <c r="H53" s="15" t="s">
        <v>65</v>
      </c>
      <c r="I53" s="15"/>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37"/>
      <c r="AM53" s="245" t="s">
        <v>66</v>
      </c>
      <c r="AN53" s="234"/>
      <c r="AO53" s="234"/>
      <c r="AP53" s="234"/>
      <c r="AQ53" s="234"/>
      <c r="AR53" s="234"/>
      <c r="AS53" s="234"/>
      <c r="AT53" s="354"/>
      <c r="AU53" s="400">
        <f>IF(SUM(AU35:BC48)&gt;0,SUM(AU49:BC52),"")</f>
        <v>12650000</v>
      </c>
      <c r="AV53" s="235"/>
      <c r="AW53" s="235"/>
      <c r="AX53" s="235"/>
      <c r="AY53" s="235"/>
      <c r="AZ53" s="235"/>
      <c r="BA53" s="235"/>
      <c r="BB53" s="235"/>
      <c r="BC53" s="236"/>
      <c r="BD53" s="314" t="s">
        <v>84</v>
      </c>
      <c r="BE53" s="315"/>
      <c r="BF53" s="315"/>
      <c r="BG53" s="315"/>
      <c r="BH53" s="315"/>
      <c r="BI53" s="315"/>
      <c r="BJ53" s="315"/>
      <c r="BK53" s="316"/>
      <c r="BL53" s="348">
        <v>8799998</v>
      </c>
      <c r="BM53" s="349"/>
      <c r="BN53" s="349"/>
      <c r="BO53" s="349"/>
      <c r="BP53" s="349"/>
      <c r="BQ53" s="349"/>
      <c r="BR53" s="349"/>
      <c r="BS53" s="349"/>
      <c r="BT53" s="350"/>
      <c r="BU53" s="405">
        <f>IF(SUM(BU35:CC48)&gt;0,(BU49+BU51),"")</f>
        <v>2750000</v>
      </c>
      <c r="BV53" s="406"/>
      <c r="BW53" s="406"/>
      <c r="BX53" s="406"/>
      <c r="BY53" s="406"/>
      <c r="BZ53" s="406"/>
      <c r="CA53" s="406"/>
      <c r="CB53" s="406"/>
      <c r="CC53" s="407"/>
      <c r="CD53" s="400">
        <f>IF(SUM(CD35:CL48)&gt;0,(CD49+CD51),"")</f>
        <v>11549998</v>
      </c>
      <c r="CE53" s="235"/>
      <c r="CF53" s="235"/>
      <c r="CG53" s="235"/>
      <c r="CH53" s="235"/>
      <c r="CI53" s="235"/>
      <c r="CJ53" s="235"/>
      <c r="CK53" s="235"/>
      <c r="CL53" s="235"/>
      <c r="CM53" s="34"/>
      <c r="CO53" s="414"/>
      <c r="CP53" s="414"/>
      <c r="CQ53" s="414"/>
      <c r="CR53" s="414"/>
      <c r="CS53" s="414"/>
      <c r="CT53" s="414"/>
      <c r="CU53" s="414"/>
      <c r="CV53" s="414"/>
      <c r="CW53" s="414"/>
      <c r="CX53" s="414"/>
      <c r="CY53" s="414"/>
      <c r="CZ53" s="414"/>
      <c r="DA53" s="414"/>
      <c r="DB53" s="414"/>
      <c r="DD53" s="414" t="s">
        <v>67</v>
      </c>
      <c r="DE53" s="415"/>
      <c r="DF53" s="415"/>
      <c r="DG53" s="415"/>
      <c r="DH53" s="415"/>
      <c r="DI53" s="415"/>
      <c r="DJ53" s="415"/>
      <c r="DK53" s="415"/>
      <c r="DL53" s="415"/>
      <c r="EQ53" s="8"/>
      <c r="ER53" s="8"/>
      <c r="ES53" s="8"/>
      <c r="ET53" s="8"/>
      <c r="EU53" s="8"/>
      <c r="EV53" s="8"/>
      <c r="EW53" s="8"/>
      <c r="EX53" s="8"/>
      <c r="EY53" s="8"/>
      <c r="EZ53" s="8"/>
      <c r="FA53" s="8"/>
      <c r="FB53" s="8"/>
      <c r="FC53" s="8"/>
      <c r="FD53" s="8"/>
      <c r="FE53" s="8"/>
      <c r="FF53" s="8"/>
      <c r="FG53" s="8"/>
      <c r="FH53" s="33"/>
      <c r="FI53" s="33"/>
      <c r="FJ53" s="33"/>
      <c r="FK53" s="33"/>
      <c r="FL53" s="33"/>
      <c r="FM53" s="33"/>
      <c r="FN53" s="33"/>
      <c r="FO53" s="33"/>
      <c r="FP53" s="33"/>
      <c r="FQ53" s="33"/>
      <c r="FR53" s="8"/>
      <c r="FS53" s="8"/>
      <c r="FT53" s="8"/>
      <c r="FU53" s="8"/>
      <c r="FV53" s="8"/>
      <c r="FW53" s="8"/>
      <c r="FX53" s="8"/>
      <c r="FY53" s="8"/>
      <c r="FZ53" s="8"/>
      <c r="GA53" s="8"/>
      <c r="GB53" s="8"/>
      <c r="GC53" s="8"/>
    </row>
    <row r="54" spans="4:185" ht="12.95" customHeight="1" thickBot="1">
      <c r="D54" s="11"/>
      <c r="E54" s="11"/>
      <c r="F54" s="11"/>
      <c r="G54" s="37"/>
      <c r="H54" s="15" t="s">
        <v>68</v>
      </c>
      <c r="I54" s="15" t="s">
        <v>69</v>
      </c>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37"/>
      <c r="AM54" s="242"/>
      <c r="AN54" s="195"/>
      <c r="AO54" s="195"/>
      <c r="AP54" s="195"/>
      <c r="AQ54" s="195"/>
      <c r="AR54" s="195"/>
      <c r="AS54" s="195"/>
      <c r="AT54" s="355"/>
      <c r="AU54" s="401"/>
      <c r="AV54" s="238"/>
      <c r="AW54" s="238"/>
      <c r="AX54" s="238"/>
      <c r="AY54" s="238"/>
      <c r="AZ54" s="238"/>
      <c r="BA54" s="238"/>
      <c r="BB54" s="238"/>
      <c r="BC54" s="239"/>
      <c r="BD54" s="314"/>
      <c r="BE54" s="315"/>
      <c r="BF54" s="315"/>
      <c r="BG54" s="315"/>
      <c r="BH54" s="315"/>
      <c r="BI54" s="315"/>
      <c r="BJ54" s="315"/>
      <c r="BK54" s="316"/>
      <c r="BL54" s="394"/>
      <c r="BM54" s="395"/>
      <c r="BN54" s="395"/>
      <c r="BO54" s="395"/>
      <c r="BP54" s="395"/>
      <c r="BQ54" s="395"/>
      <c r="BR54" s="395"/>
      <c r="BS54" s="395"/>
      <c r="BT54" s="396"/>
      <c r="BU54" s="405"/>
      <c r="BV54" s="406"/>
      <c r="BW54" s="406"/>
      <c r="BX54" s="406"/>
      <c r="BY54" s="406"/>
      <c r="BZ54" s="406"/>
      <c r="CA54" s="406"/>
      <c r="CB54" s="406"/>
      <c r="CC54" s="407"/>
      <c r="CD54" s="401"/>
      <c r="CE54" s="238"/>
      <c r="CF54" s="238"/>
      <c r="CG54" s="238"/>
      <c r="CH54" s="238"/>
      <c r="CI54" s="238"/>
      <c r="CJ54" s="238"/>
      <c r="CK54" s="238"/>
      <c r="CL54" s="238"/>
      <c r="CM54" s="34"/>
      <c r="CO54" s="414"/>
      <c r="CP54" s="414"/>
      <c r="CQ54" s="414"/>
      <c r="CR54" s="414"/>
      <c r="CS54" s="414"/>
      <c r="CT54" s="414"/>
      <c r="CU54" s="414"/>
      <c r="CV54" s="414"/>
      <c r="CW54" s="414"/>
      <c r="CX54" s="414"/>
      <c r="CY54" s="414"/>
      <c r="CZ54" s="414"/>
      <c r="DA54" s="414"/>
      <c r="DB54" s="414"/>
      <c r="DD54" s="415"/>
      <c r="DE54" s="415"/>
      <c r="DF54" s="415"/>
      <c r="DG54" s="415"/>
      <c r="DH54" s="415"/>
      <c r="DI54" s="415"/>
      <c r="DJ54" s="415"/>
      <c r="DK54" s="415"/>
      <c r="DL54" s="415"/>
      <c r="EQ54" s="8"/>
      <c r="ER54" s="8"/>
      <c r="ES54" s="8"/>
      <c r="ET54" s="8"/>
      <c r="EU54" s="8"/>
      <c r="EV54" s="8"/>
      <c r="EW54" s="8"/>
      <c r="EX54" s="8"/>
      <c r="EY54" s="8"/>
      <c r="EZ54" s="8"/>
      <c r="FA54" s="8"/>
      <c r="FB54" s="8"/>
      <c r="FC54" s="8"/>
      <c r="FD54" s="8"/>
      <c r="FE54" s="8"/>
      <c r="FF54" s="8"/>
      <c r="FG54" s="8"/>
      <c r="FH54" s="33"/>
      <c r="FI54" s="33"/>
      <c r="FJ54" s="33"/>
      <c r="FK54" s="33"/>
      <c r="FL54" s="33"/>
      <c r="FM54" s="33"/>
      <c r="FN54" s="33"/>
      <c r="FO54" s="33"/>
      <c r="FP54" s="33"/>
      <c r="FQ54" s="33"/>
      <c r="FR54" s="8"/>
      <c r="FS54" s="8"/>
      <c r="FT54" s="8"/>
      <c r="FU54" s="8"/>
      <c r="FV54" s="8"/>
      <c r="FW54" s="8"/>
      <c r="FX54" s="8"/>
      <c r="FY54" s="8"/>
      <c r="FZ54" s="8"/>
      <c r="GA54" s="8"/>
      <c r="GB54" s="8"/>
      <c r="GC54" s="8"/>
    </row>
    <row r="55" spans="4:185" ht="12.95" customHeight="1">
      <c r="D55" s="11"/>
      <c r="E55" s="11"/>
      <c r="F55" s="11"/>
      <c r="G55" s="37"/>
      <c r="H55" s="15" t="s">
        <v>70</v>
      </c>
      <c r="I55" s="15" t="s">
        <v>71</v>
      </c>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37"/>
      <c r="AM55" s="11"/>
      <c r="BJ55" s="416" t="s">
        <v>72</v>
      </c>
      <c r="BK55" s="416"/>
      <c r="BL55" s="418" t="s">
        <v>73</v>
      </c>
      <c r="BM55" s="419"/>
      <c r="BN55" s="419"/>
      <c r="BO55" s="419"/>
      <c r="BP55" s="419"/>
      <c r="BQ55" s="419"/>
      <c r="BR55" s="419"/>
      <c r="BS55" s="419"/>
      <c r="BT55" s="419"/>
      <c r="BU55" s="419"/>
      <c r="BV55" s="419"/>
      <c r="BW55" s="419"/>
      <c r="BX55" s="419"/>
      <c r="BY55" s="419"/>
      <c r="BZ55" s="419"/>
      <c r="CA55" s="419"/>
      <c r="CB55" s="419"/>
      <c r="CC55" s="420"/>
      <c r="CD55" s="427">
        <v>10394998</v>
      </c>
      <c r="CE55" s="428"/>
      <c r="CF55" s="428"/>
      <c r="CG55" s="428"/>
      <c r="CH55" s="428"/>
      <c r="CI55" s="428"/>
      <c r="CJ55" s="428"/>
      <c r="CK55" s="428"/>
      <c r="CL55" s="428"/>
      <c r="CM55" s="38"/>
      <c r="CQ55" s="431">
        <f>IF(SUM(CD35:CL48)&gt;0,ROUNDDOWN(CD53*0.9,-3),"")</f>
        <v>10394000</v>
      </c>
      <c r="CR55" s="432"/>
      <c r="CS55" s="432"/>
      <c r="CT55" s="432"/>
      <c r="CU55" s="432"/>
      <c r="CV55" s="432"/>
      <c r="CW55" s="432"/>
      <c r="CX55" s="432"/>
      <c r="CY55" s="432"/>
      <c r="CZ55" s="34"/>
      <c r="DA55" s="39"/>
      <c r="DD55" s="437">
        <v>0.1</v>
      </c>
      <c r="DE55" s="438"/>
      <c r="DF55" s="438"/>
      <c r="DG55" s="438"/>
      <c r="DH55" s="438"/>
      <c r="DI55" s="438"/>
      <c r="DJ55" s="438"/>
      <c r="DK55" s="438"/>
      <c r="DL55" s="439"/>
      <c r="EQ55" s="8"/>
      <c r="ER55" s="8"/>
      <c r="ES55" s="8"/>
      <c r="ET55" s="8"/>
      <c r="EU55" s="8"/>
      <c r="EV55" s="8"/>
      <c r="EW55" s="8"/>
      <c r="EX55" s="8"/>
      <c r="EY55" s="8"/>
      <c r="EZ55" s="8"/>
      <c r="FA55" s="8"/>
      <c r="FB55" s="8"/>
      <c r="FC55" s="8"/>
      <c r="FD55" s="8"/>
      <c r="FE55" s="8"/>
      <c r="FF55" s="8"/>
      <c r="FG55" s="8"/>
      <c r="FH55" s="40"/>
      <c r="FI55" s="40"/>
      <c r="FJ55" s="40"/>
      <c r="FK55" s="40"/>
      <c r="FL55" s="40"/>
      <c r="FM55" s="40"/>
      <c r="FN55" s="40"/>
      <c r="FO55" s="40"/>
      <c r="FP55" s="40"/>
      <c r="FQ55" s="40"/>
      <c r="FR55" s="8"/>
      <c r="FS55" s="8"/>
      <c r="FT55" s="8"/>
      <c r="FU55" s="8"/>
      <c r="FV55" s="8"/>
      <c r="FW55" s="8"/>
      <c r="FX55" s="8"/>
      <c r="FY55" s="8"/>
      <c r="FZ55" s="8"/>
      <c r="GA55" s="8"/>
      <c r="GB55" s="8"/>
      <c r="GC55" s="8"/>
    </row>
    <row r="56" spans="4:185" ht="12.95" customHeight="1">
      <c r="D56" s="11"/>
      <c r="E56" s="11"/>
      <c r="F56" s="11"/>
      <c r="G56" s="37"/>
      <c r="H56" s="15" t="s">
        <v>74</v>
      </c>
      <c r="I56" s="15" t="s">
        <v>75</v>
      </c>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37"/>
      <c r="AM56" s="447" t="str">
        <f>IF(OR(DF61=0,,AU51&gt;CD51,AU51&lt;CD51),"",IF(AND(AU51=CD51,AP21=0),"","最終出来高が違います　　　　　　　　出来高(B)欄に入力しないでください"))</f>
        <v/>
      </c>
      <c r="AN56" s="447"/>
      <c r="AO56" s="447"/>
      <c r="AP56" s="447"/>
      <c r="AQ56" s="447"/>
      <c r="AR56" s="447"/>
      <c r="AS56" s="447"/>
      <c r="AT56" s="447"/>
      <c r="AU56" s="447"/>
      <c r="AV56" s="447"/>
      <c r="AW56" s="447"/>
      <c r="AX56" s="447"/>
      <c r="AY56" s="447"/>
      <c r="AZ56" s="447"/>
      <c r="BA56" s="447"/>
      <c r="BB56" s="447"/>
      <c r="BC56" s="447"/>
      <c r="BD56" s="447"/>
      <c r="BE56" s="447"/>
      <c r="BF56" s="447"/>
      <c r="BJ56" s="416"/>
      <c r="BK56" s="416"/>
      <c r="BL56" s="421"/>
      <c r="BM56" s="422"/>
      <c r="BN56" s="422"/>
      <c r="BO56" s="422"/>
      <c r="BP56" s="422"/>
      <c r="BQ56" s="422"/>
      <c r="BR56" s="422"/>
      <c r="BS56" s="422"/>
      <c r="BT56" s="422"/>
      <c r="BU56" s="422"/>
      <c r="BV56" s="422"/>
      <c r="BW56" s="422"/>
      <c r="BX56" s="422"/>
      <c r="BY56" s="422"/>
      <c r="BZ56" s="422"/>
      <c r="CA56" s="422"/>
      <c r="CB56" s="422"/>
      <c r="CC56" s="423"/>
      <c r="CD56" s="429"/>
      <c r="CE56" s="198"/>
      <c r="CF56" s="198"/>
      <c r="CG56" s="198"/>
      <c r="CH56" s="198"/>
      <c r="CI56" s="198"/>
      <c r="CJ56" s="198"/>
      <c r="CK56" s="198"/>
      <c r="CL56" s="198"/>
      <c r="CM56" s="38"/>
      <c r="CQ56" s="433"/>
      <c r="CR56" s="434"/>
      <c r="CS56" s="434"/>
      <c r="CT56" s="434"/>
      <c r="CU56" s="434"/>
      <c r="CV56" s="434"/>
      <c r="CW56" s="434"/>
      <c r="CX56" s="434"/>
      <c r="CY56" s="434"/>
      <c r="CZ56" s="34"/>
      <c r="DA56" s="39"/>
      <c r="DD56" s="440"/>
      <c r="DE56" s="441"/>
      <c r="DF56" s="441"/>
      <c r="DG56" s="441"/>
      <c r="DH56" s="441"/>
      <c r="DI56" s="441"/>
      <c r="DJ56" s="441"/>
      <c r="DK56" s="441"/>
      <c r="DL56" s="442"/>
      <c r="EQ56" s="8"/>
      <c r="ER56" s="8"/>
      <c r="ES56" s="8"/>
      <c r="ET56" s="8"/>
      <c r="EU56" s="8"/>
      <c r="EV56" s="8"/>
      <c r="EW56" s="8"/>
      <c r="EX56" s="8"/>
      <c r="EY56" s="8"/>
      <c r="EZ56" s="8"/>
      <c r="FA56" s="8"/>
      <c r="FB56" s="8"/>
      <c r="FC56" s="8"/>
      <c r="FD56" s="8"/>
      <c r="FE56" s="8"/>
      <c r="FF56" s="8"/>
      <c r="FG56" s="8"/>
      <c r="FH56" s="40"/>
      <c r="FI56" s="40"/>
      <c r="FJ56" s="40"/>
      <c r="FK56" s="40"/>
      <c r="FL56" s="40"/>
      <c r="FM56" s="40"/>
      <c r="FN56" s="40"/>
      <c r="FO56" s="40"/>
      <c r="FP56" s="40"/>
      <c r="FQ56" s="40"/>
      <c r="FR56" s="8"/>
      <c r="FS56" s="8"/>
      <c r="FT56" s="8"/>
      <c r="FU56" s="8"/>
      <c r="FV56" s="8"/>
      <c r="FW56" s="8"/>
      <c r="FX56" s="8"/>
      <c r="FY56" s="8"/>
      <c r="FZ56" s="8"/>
      <c r="GA56" s="8"/>
      <c r="GB56" s="8"/>
      <c r="GC56" s="8"/>
    </row>
    <row r="57" spans="4:185" ht="12.95" customHeight="1" thickBot="1">
      <c r="D57" s="11"/>
      <c r="E57" s="11"/>
      <c r="F57" s="11"/>
      <c r="G57" s="37"/>
      <c r="H57" s="15"/>
      <c r="I57" s="15" t="s">
        <v>76</v>
      </c>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37"/>
      <c r="AM57" s="447"/>
      <c r="AN57" s="447"/>
      <c r="AO57" s="447"/>
      <c r="AP57" s="447"/>
      <c r="AQ57" s="447"/>
      <c r="AR57" s="447"/>
      <c r="AS57" s="447"/>
      <c r="AT57" s="447"/>
      <c r="AU57" s="447"/>
      <c r="AV57" s="447"/>
      <c r="AW57" s="447"/>
      <c r="AX57" s="447"/>
      <c r="AY57" s="447"/>
      <c r="AZ57" s="447"/>
      <c r="BA57" s="447"/>
      <c r="BB57" s="447"/>
      <c r="BC57" s="447"/>
      <c r="BD57" s="447"/>
      <c r="BE57" s="447"/>
      <c r="BF57" s="447"/>
      <c r="BJ57" s="417"/>
      <c r="BK57" s="416"/>
      <c r="BL57" s="424"/>
      <c r="BM57" s="425"/>
      <c r="BN57" s="425"/>
      <c r="BO57" s="425"/>
      <c r="BP57" s="425"/>
      <c r="BQ57" s="425"/>
      <c r="BR57" s="425"/>
      <c r="BS57" s="425"/>
      <c r="BT57" s="425"/>
      <c r="BU57" s="425"/>
      <c r="BV57" s="425"/>
      <c r="BW57" s="425"/>
      <c r="BX57" s="425"/>
      <c r="BY57" s="425"/>
      <c r="BZ57" s="425"/>
      <c r="CA57" s="425"/>
      <c r="CB57" s="425"/>
      <c r="CC57" s="426"/>
      <c r="CD57" s="430"/>
      <c r="CE57" s="200"/>
      <c r="CF57" s="200"/>
      <c r="CG57" s="200"/>
      <c r="CH57" s="200"/>
      <c r="CI57" s="200"/>
      <c r="CJ57" s="200"/>
      <c r="CK57" s="200"/>
      <c r="CL57" s="200"/>
      <c r="CM57" s="38"/>
      <c r="CP57" s="41"/>
      <c r="CQ57" s="435"/>
      <c r="CR57" s="436"/>
      <c r="CS57" s="436"/>
      <c r="CT57" s="436"/>
      <c r="CU57" s="436"/>
      <c r="CV57" s="436"/>
      <c r="CW57" s="436"/>
      <c r="CX57" s="436"/>
      <c r="CY57" s="436"/>
      <c r="CZ57" s="34"/>
      <c r="DA57" s="39"/>
      <c r="DD57" s="443"/>
      <c r="DE57" s="444"/>
      <c r="DF57" s="444"/>
      <c r="DG57" s="444"/>
      <c r="DH57" s="444"/>
      <c r="DI57" s="444"/>
      <c r="DJ57" s="444"/>
      <c r="DK57" s="444"/>
      <c r="DL57" s="445"/>
      <c r="EQ57" s="8"/>
      <c r="ER57" s="8"/>
      <c r="ES57" s="8"/>
      <c r="ET57" s="8"/>
      <c r="EU57" s="8"/>
      <c r="EV57" s="8"/>
      <c r="EW57" s="8"/>
      <c r="EX57" s="8"/>
      <c r="EY57" s="8"/>
      <c r="EZ57" s="8"/>
      <c r="FA57" s="8"/>
      <c r="FB57" s="8"/>
      <c r="FC57" s="8"/>
      <c r="FD57" s="8"/>
      <c r="FE57" s="8"/>
      <c r="FF57" s="8"/>
      <c r="FG57" s="8"/>
      <c r="FH57" s="40"/>
      <c r="FI57" s="40"/>
      <c r="FJ57" s="40"/>
      <c r="FK57" s="40"/>
      <c r="FL57" s="40"/>
      <c r="FM57" s="40"/>
      <c r="FN57" s="40"/>
      <c r="FO57" s="40"/>
      <c r="FP57" s="40"/>
      <c r="FQ57" s="40"/>
      <c r="FR57" s="8"/>
      <c r="FS57" s="8"/>
      <c r="FT57" s="8"/>
      <c r="FU57" s="8"/>
      <c r="FV57" s="8"/>
      <c r="FW57" s="8"/>
      <c r="FX57" s="8"/>
      <c r="FY57" s="8"/>
      <c r="FZ57" s="8"/>
      <c r="GA57" s="8"/>
      <c r="GB57" s="8"/>
      <c r="GC57" s="8"/>
    </row>
    <row r="58" spans="4:185" ht="12.95" customHeight="1" thickBot="1">
      <c r="D58" s="11"/>
      <c r="E58" s="11"/>
      <c r="F58" s="11"/>
      <c r="G58" s="37"/>
      <c r="H58" s="15" t="s">
        <v>77</v>
      </c>
      <c r="I58" s="15" t="s">
        <v>78</v>
      </c>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37"/>
      <c r="AM58" s="447"/>
      <c r="AN58" s="447"/>
      <c r="AO58" s="447"/>
      <c r="AP58" s="447"/>
      <c r="AQ58" s="447"/>
      <c r="AR58" s="447"/>
      <c r="AS58" s="447"/>
      <c r="AT58" s="447"/>
      <c r="AU58" s="447"/>
      <c r="AV58" s="447"/>
      <c r="AW58" s="447"/>
      <c r="AX58" s="447"/>
      <c r="AY58" s="447"/>
      <c r="AZ58" s="447"/>
      <c r="BA58" s="447"/>
      <c r="BB58" s="447"/>
      <c r="BC58" s="447"/>
      <c r="BD58" s="447"/>
      <c r="BE58" s="447"/>
      <c r="BF58" s="447"/>
      <c r="BJ58" s="417" t="s">
        <v>72</v>
      </c>
      <c r="BK58" s="416"/>
      <c r="BL58" s="448" t="s">
        <v>79</v>
      </c>
      <c r="BM58" s="449"/>
      <c r="BN58" s="449"/>
      <c r="BO58" s="449"/>
      <c r="BP58" s="449"/>
      <c r="BQ58" s="449"/>
      <c r="BR58" s="449"/>
      <c r="BS58" s="449"/>
      <c r="BT58" s="449"/>
      <c r="BU58" s="449"/>
      <c r="BV58" s="449"/>
      <c r="BW58" s="449"/>
      <c r="BX58" s="449"/>
      <c r="BY58" s="449"/>
      <c r="BZ58" s="449"/>
      <c r="CA58" s="449"/>
      <c r="CB58" s="449"/>
      <c r="CC58" s="450"/>
      <c r="CD58" s="400">
        <f>IF(CD55="","",IF(AU51=CD51,"",IF(SUM(CD35:CM48)&gt;0,(CD53-CD55),"")))</f>
        <v>1155000</v>
      </c>
      <c r="CE58" s="235"/>
      <c r="CF58" s="235"/>
      <c r="CG58" s="235"/>
      <c r="CH58" s="235"/>
      <c r="CI58" s="235"/>
      <c r="CJ58" s="235"/>
      <c r="CK58" s="235"/>
      <c r="CL58" s="235"/>
      <c r="CM58" s="34"/>
      <c r="CP58" s="458" t="s">
        <v>80</v>
      </c>
      <c r="CQ58" s="459"/>
      <c r="CR58" s="459"/>
      <c r="CS58" s="459"/>
      <c r="CT58" s="459"/>
      <c r="CU58" s="459"/>
      <c r="CV58" s="459"/>
      <c r="CW58" s="459"/>
      <c r="CX58" s="459"/>
      <c r="CY58" s="459"/>
      <c r="CZ58" s="460"/>
      <c r="DA58" s="461"/>
      <c r="EQ58" s="8"/>
      <c r="ER58" s="8"/>
      <c r="ES58" s="8"/>
      <c r="ET58" s="8"/>
      <c r="EU58" s="8"/>
      <c r="EV58" s="8"/>
      <c r="EW58" s="8"/>
      <c r="EX58" s="8"/>
      <c r="EY58" s="8"/>
      <c r="EZ58" s="8"/>
      <c r="FA58" s="8"/>
      <c r="FB58" s="8"/>
      <c r="FC58" s="8"/>
      <c r="FD58" s="8"/>
      <c r="FE58" s="8"/>
      <c r="FF58" s="8"/>
      <c r="FG58" s="8"/>
      <c r="FH58" s="40"/>
      <c r="FI58" s="40"/>
      <c r="FJ58" s="40"/>
      <c r="FK58" s="40"/>
      <c r="FL58" s="40"/>
      <c r="FM58" s="40"/>
      <c r="FN58" s="40"/>
      <c r="FO58" s="40"/>
      <c r="FP58" s="40"/>
      <c r="FQ58" s="40"/>
      <c r="FR58" s="8"/>
      <c r="FS58" s="8"/>
      <c r="FT58" s="8"/>
      <c r="FU58" s="8"/>
      <c r="FV58" s="8"/>
      <c r="FW58" s="8"/>
      <c r="FX58" s="8"/>
      <c r="FY58" s="8"/>
      <c r="FZ58" s="8"/>
      <c r="GA58" s="8"/>
      <c r="GB58" s="8"/>
      <c r="GC58" s="8"/>
    </row>
    <row r="59" spans="4:185" ht="12.95" customHeight="1" thickBot="1">
      <c r="D59" s="11"/>
      <c r="E59" s="11"/>
      <c r="F59" s="11"/>
      <c r="G59" s="37"/>
      <c r="H59" s="15"/>
      <c r="I59" s="15"/>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37"/>
      <c r="AM59" s="447"/>
      <c r="AN59" s="447"/>
      <c r="AO59" s="447"/>
      <c r="AP59" s="447"/>
      <c r="AQ59" s="447"/>
      <c r="AR59" s="447"/>
      <c r="AS59" s="447"/>
      <c r="AT59" s="447"/>
      <c r="AU59" s="447"/>
      <c r="AV59" s="447"/>
      <c r="AW59" s="447"/>
      <c r="AX59" s="447"/>
      <c r="AY59" s="447"/>
      <c r="AZ59" s="447"/>
      <c r="BA59" s="447"/>
      <c r="BB59" s="447"/>
      <c r="BC59" s="447"/>
      <c r="BD59" s="447"/>
      <c r="BE59" s="447"/>
      <c r="BF59" s="447"/>
      <c r="BJ59" s="417"/>
      <c r="BK59" s="416"/>
      <c r="BL59" s="451"/>
      <c r="BM59" s="452"/>
      <c r="BN59" s="452"/>
      <c r="BO59" s="452"/>
      <c r="BP59" s="452"/>
      <c r="BQ59" s="452"/>
      <c r="BR59" s="452"/>
      <c r="BS59" s="452"/>
      <c r="BT59" s="452"/>
      <c r="BU59" s="452"/>
      <c r="BV59" s="452"/>
      <c r="BW59" s="452"/>
      <c r="BX59" s="452"/>
      <c r="BY59" s="452"/>
      <c r="BZ59" s="452"/>
      <c r="CA59" s="452"/>
      <c r="CB59" s="452"/>
      <c r="CC59" s="453"/>
      <c r="CD59" s="457"/>
      <c r="CE59" s="209"/>
      <c r="CF59" s="209"/>
      <c r="CG59" s="209"/>
      <c r="CH59" s="209"/>
      <c r="CI59" s="209"/>
      <c r="CJ59" s="209"/>
      <c r="CK59" s="209"/>
      <c r="CL59" s="209"/>
      <c r="CM59" s="34"/>
      <c r="CP59" s="462"/>
      <c r="CQ59" s="459"/>
      <c r="CR59" s="459"/>
      <c r="CS59" s="459"/>
      <c r="CT59" s="459"/>
      <c r="CU59" s="459"/>
      <c r="CV59" s="459"/>
      <c r="CW59" s="459"/>
      <c r="CX59" s="459"/>
      <c r="CY59" s="459"/>
      <c r="CZ59" s="459"/>
      <c r="DA59" s="463"/>
      <c r="DD59" s="42"/>
      <c r="DE59" s="43"/>
      <c r="DF59" s="43"/>
      <c r="DG59" s="43"/>
      <c r="DH59" s="43"/>
      <c r="DI59" s="43"/>
      <c r="DJ59" s="43"/>
      <c r="DK59" s="43"/>
      <c r="DL59" s="43"/>
      <c r="EQ59" s="8"/>
      <c r="ER59" s="8"/>
      <c r="ES59" s="8"/>
      <c r="ET59" s="8"/>
      <c r="EU59" s="8"/>
      <c r="EV59" s="8"/>
      <c r="EW59" s="8"/>
      <c r="EX59" s="8"/>
      <c r="EY59" s="8"/>
      <c r="EZ59" s="8"/>
      <c r="FA59" s="8"/>
      <c r="FB59" s="8"/>
      <c r="FC59" s="8"/>
      <c r="FD59" s="8"/>
      <c r="FE59" s="8"/>
      <c r="FF59" s="8"/>
      <c r="FG59" s="8"/>
      <c r="FH59" s="40"/>
      <c r="FI59" s="40"/>
      <c r="FJ59" s="40"/>
      <c r="FK59" s="40"/>
      <c r="FL59" s="40"/>
      <c r="FM59" s="40"/>
      <c r="FN59" s="40"/>
      <c r="FO59" s="40"/>
      <c r="FP59" s="40"/>
      <c r="FQ59" s="40"/>
      <c r="FR59" s="8"/>
      <c r="FS59" s="8"/>
      <c r="FT59" s="8"/>
      <c r="FU59" s="8"/>
      <c r="FV59" s="8"/>
      <c r="FW59" s="8"/>
      <c r="FX59" s="8"/>
      <c r="FY59" s="8"/>
      <c r="FZ59" s="8"/>
      <c r="GA59" s="8"/>
      <c r="GB59" s="8"/>
      <c r="GC59" s="8"/>
    </row>
    <row r="60" spans="4:185" ht="12.95" customHeight="1" thickBot="1">
      <c r="D60" s="20"/>
      <c r="E60" s="20"/>
      <c r="F60" s="20"/>
      <c r="G60" s="44"/>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37"/>
      <c r="AM60" s="447"/>
      <c r="AN60" s="447"/>
      <c r="AO60" s="447"/>
      <c r="AP60" s="447"/>
      <c r="AQ60" s="447"/>
      <c r="AR60" s="447"/>
      <c r="AS60" s="447"/>
      <c r="AT60" s="447"/>
      <c r="AU60" s="447"/>
      <c r="AV60" s="447"/>
      <c r="AW60" s="447"/>
      <c r="AX60" s="447"/>
      <c r="AY60" s="447"/>
      <c r="AZ60" s="447"/>
      <c r="BA60" s="447"/>
      <c r="BB60" s="447"/>
      <c r="BC60" s="447"/>
      <c r="BD60" s="447"/>
      <c r="BE60" s="447"/>
      <c r="BF60" s="447"/>
      <c r="BJ60" s="417"/>
      <c r="BK60" s="416"/>
      <c r="BL60" s="454"/>
      <c r="BM60" s="455"/>
      <c r="BN60" s="455"/>
      <c r="BO60" s="455"/>
      <c r="BP60" s="455"/>
      <c r="BQ60" s="455"/>
      <c r="BR60" s="455"/>
      <c r="BS60" s="455"/>
      <c r="BT60" s="455"/>
      <c r="BU60" s="455"/>
      <c r="BV60" s="455"/>
      <c r="BW60" s="455"/>
      <c r="BX60" s="455"/>
      <c r="BY60" s="455"/>
      <c r="BZ60" s="455"/>
      <c r="CA60" s="455"/>
      <c r="CB60" s="455"/>
      <c r="CC60" s="456"/>
      <c r="CD60" s="401"/>
      <c r="CE60" s="238"/>
      <c r="CF60" s="238"/>
      <c r="CG60" s="238"/>
      <c r="CH60" s="238"/>
      <c r="CI60" s="238"/>
      <c r="CJ60" s="238"/>
      <c r="CK60" s="238"/>
      <c r="CL60" s="238"/>
      <c r="CM60" s="34"/>
      <c r="CP60" s="464"/>
      <c r="CQ60" s="459"/>
      <c r="CR60" s="459"/>
      <c r="CS60" s="459"/>
      <c r="CT60" s="459"/>
      <c r="CU60" s="459"/>
      <c r="CV60" s="459"/>
      <c r="CW60" s="459"/>
      <c r="CX60" s="459"/>
      <c r="CY60" s="459"/>
      <c r="CZ60" s="465"/>
      <c r="DA60" s="466"/>
      <c r="DD60" s="43"/>
      <c r="DE60" s="43"/>
      <c r="DF60" s="43"/>
      <c r="DG60" s="43"/>
      <c r="DH60" s="43"/>
      <c r="DI60" s="43"/>
      <c r="DJ60" s="43"/>
      <c r="DK60" s="43"/>
      <c r="DL60" s="43"/>
      <c r="EQ60" s="8"/>
      <c r="ER60" s="8"/>
      <c r="ES60" s="8"/>
      <c r="ET60" s="8"/>
      <c r="EU60" s="8"/>
      <c r="EV60" s="8"/>
      <c r="EW60" s="8"/>
      <c r="EX60" s="8"/>
      <c r="EY60" s="8"/>
      <c r="EZ60" s="8"/>
      <c r="FA60" s="8"/>
      <c r="FB60" s="8"/>
      <c r="FC60" s="8"/>
      <c r="FD60" s="8"/>
      <c r="FE60" s="8"/>
      <c r="FF60" s="8"/>
      <c r="FG60" s="8"/>
      <c r="FH60" s="40"/>
      <c r="FI60" s="40"/>
      <c r="FJ60" s="40"/>
      <c r="FK60" s="40"/>
      <c r="FL60" s="40"/>
      <c r="FM60" s="40"/>
      <c r="FN60" s="40"/>
      <c r="FO60" s="40"/>
      <c r="FP60" s="40"/>
      <c r="FQ60" s="40"/>
      <c r="FR60" s="8"/>
      <c r="FS60" s="8"/>
      <c r="FT60" s="8"/>
      <c r="FU60" s="8"/>
      <c r="FV60" s="8"/>
      <c r="FW60" s="8"/>
      <c r="FX60" s="8"/>
      <c r="FY60" s="8"/>
      <c r="FZ60" s="8"/>
      <c r="GA60" s="8"/>
      <c r="GB60" s="8"/>
      <c r="GC60" s="8"/>
    </row>
    <row r="61" spans="4:185" ht="12.95" customHeight="1">
      <c r="D61" s="20"/>
      <c r="E61" s="20"/>
      <c r="F61" s="20"/>
      <c r="G61" s="20"/>
      <c r="AM61" s="447"/>
      <c r="AN61" s="447"/>
      <c r="AO61" s="447"/>
      <c r="AP61" s="447"/>
      <c r="AQ61" s="447"/>
      <c r="AR61" s="447"/>
      <c r="AS61" s="447"/>
      <c r="AT61" s="447"/>
      <c r="AU61" s="447"/>
      <c r="AV61" s="447"/>
      <c r="AW61" s="447"/>
      <c r="AX61" s="447"/>
      <c r="AY61" s="447"/>
      <c r="AZ61" s="447"/>
      <c r="BA61" s="447"/>
      <c r="BB61" s="447"/>
      <c r="BC61" s="447"/>
      <c r="BD61" s="447"/>
      <c r="BE61" s="447"/>
      <c r="BF61" s="447"/>
      <c r="BL61" s="1" t="s">
        <v>81</v>
      </c>
      <c r="CP61" s="41"/>
      <c r="CQ61" s="467">
        <f>IFERROR(ROUNDDOWN(CD53*0.9,0),"")</f>
        <v>10394998</v>
      </c>
      <c r="CR61" s="468"/>
      <c r="CS61" s="468"/>
      <c r="CT61" s="468"/>
      <c r="CU61" s="468"/>
      <c r="CV61" s="468"/>
      <c r="CW61" s="468"/>
      <c r="CX61" s="468"/>
      <c r="CY61" s="468"/>
      <c r="CZ61" s="34"/>
      <c r="DA61" s="39"/>
      <c r="DD61" s="46">
        <f>SUM(EW41:FE54)</f>
        <v>0</v>
      </c>
      <c r="DE61" s="47">
        <f>SUM(CD35:CM48)</f>
        <v>10499999</v>
      </c>
      <c r="DF61" s="48">
        <f>+DD61+DE61</f>
        <v>10499999</v>
      </c>
      <c r="DH61" s="49"/>
      <c r="DI61" s="49"/>
      <c r="DJ61" s="49"/>
      <c r="DK61" s="49"/>
      <c r="DL61" s="49"/>
      <c r="ED61" s="1"/>
      <c r="EE61" s="1"/>
      <c r="EF61" s="1"/>
      <c r="EG61" s="1"/>
      <c r="EH61" s="1"/>
      <c r="EI61" s="1"/>
      <c r="EJ61" s="1"/>
      <c r="EK61" s="1"/>
      <c r="EL61" s="1"/>
      <c r="EM61" s="1"/>
      <c r="EN61" s="1"/>
      <c r="EO61" s="1"/>
      <c r="EP61" s="1"/>
      <c r="EQ61" s="11"/>
      <c r="ER61" s="11"/>
      <c r="ES61" s="11"/>
      <c r="ET61" s="20"/>
      <c r="EU61" s="20"/>
      <c r="EV61" s="20"/>
      <c r="EW61" s="20"/>
      <c r="EX61" s="20"/>
      <c r="EY61" s="20"/>
      <c r="EZ61" s="20"/>
      <c r="FA61" s="20"/>
      <c r="FB61" s="20"/>
      <c r="FC61" s="20"/>
      <c r="FD61" s="11"/>
      <c r="FE61" s="8"/>
      <c r="FF61" s="8"/>
      <c r="FG61" s="8"/>
      <c r="FH61" s="50"/>
      <c r="FI61" s="50"/>
      <c r="FJ61" s="50"/>
      <c r="FK61" s="50"/>
      <c r="FL61" s="50"/>
      <c r="FM61" s="50"/>
      <c r="FN61" s="50"/>
      <c r="FO61" s="50"/>
      <c r="FP61" s="50"/>
      <c r="FQ61" s="50"/>
      <c r="FR61" s="8"/>
      <c r="FS61" s="8"/>
      <c r="FT61" s="8"/>
      <c r="FU61" s="8"/>
      <c r="FV61" s="8"/>
      <c r="FW61" s="8"/>
      <c r="FX61" s="8"/>
      <c r="FY61" s="8"/>
      <c r="FZ61" s="8"/>
      <c r="GA61" s="8"/>
      <c r="GB61" s="8"/>
      <c r="GC61" s="8"/>
    </row>
    <row r="62" spans="4:185" ht="12.95" customHeight="1">
      <c r="D62" s="20"/>
      <c r="E62" s="20"/>
      <c r="F62" s="20"/>
      <c r="G62" s="20"/>
      <c r="H62" s="20"/>
      <c r="I62" s="20"/>
      <c r="J62" s="20"/>
      <c r="K62" s="20"/>
      <c r="L62" s="51"/>
      <c r="M62" s="51"/>
      <c r="N62" s="51"/>
      <c r="O62" s="51"/>
      <c r="P62" s="20"/>
      <c r="Q62" s="20"/>
      <c r="R62" s="51"/>
      <c r="S62" s="51"/>
      <c r="T62" s="51"/>
      <c r="U62" s="51"/>
      <c r="V62" s="20"/>
      <c r="W62" s="20"/>
      <c r="X62" s="52"/>
      <c r="Y62" s="52"/>
      <c r="Z62" s="52"/>
      <c r="AA62" s="52"/>
      <c r="AB62" s="52"/>
      <c r="AC62" s="52"/>
      <c r="AD62" s="52"/>
      <c r="AE62" s="51"/>
      <c r="AF62" s="51"/>
      <c r="AG62" s="51"/>
      <c r="AH62" s="51"/>
      <c r="AI62" s="51"/>
      <c r="AJ62" s="51"/>
      <c r="AK62" s="51"/>
      <c r="AL62" s="51"/>
      <c r="AM62" s="51"/>
      <c r="AN62" s="51"/>
      <c r="AO62" s="51"/>
      <c r="AP62" s="51"/>
      <c r="AQ62" s="51"/>
      <c r="CQ62" s="469"/>
      <c r="CR62" s="470"/>
      <c r="CS62" s="470"/>
      <c r="CT62" s="470"/>
      <c r="CU62" s="470"/>
      <c r="CV62" s="470"/>
      <c r="CW62" s="470"/>
      <c r="CX62" s="470"/>
      <c r="CY62" s="470"/>
      <c r="CZ62" s="34"/>
      <c r="DA62" s="39"/>
      <c r="DD62" s="49"/>
      <c r="DE62" s="49"/>
      <c r="DF62" s="49"/>
      <c r="DG62" s="49"/>
      <c r="DH62" s="49"/>
      <c r="DI62" s="49"/>
      <c r="DJ62" s="49"/>
      <c r="DK62" s="49"/>
      <c r="DL62" s="49"/>
      <c r="ED62" s="1"/>
      <c r="EE62" s="1"/>
      <c r="EF62" s="1"/>
      <c r="EG62" s="1"/>
      <c r="EH62" s="1"/>
      <c r="EQ62" s="8"/>
      <c r="ER62" s="8"/>
      <c r="ES62" s="8"/>
      <c r="ET62" s="8"/>
      <c r="EU62" s="8"/>
      <c r="EV62" s="8"/>
      <c r="EW62" s="8"/>
      <c r="EX62" s="8"/>
      <c r="EY62" s="8"/>
      <c r="EZ62" s="8"/>
      <c r="FA62" s="8"/>
      <c r="FB62" s="8"/>
      <c r="FC62" s="20"/>
      <c r="FD62" s="11"/>
      <c r="FE62" s="8"/>
      <c r="FF62" s="8"/>
      <c r="FG62" s="8"/>
      <c r="FH62" s="50"/>
      <c r="FI62" s="50"/>
      <c r="FJ62" s="50"/>
      <c r="FK62" s="50"/>
      <c r="FL62" s="50"/>
      <c r="FM62" s="50"/>
      <c r="FN62" s="50"/>
      <c r="FO62" s="50"/>
      <c r="FP62" s="50"/>
      <c r="FQ62" s="50"/>
      <c r="FR62" s="8"/>
      <c r="FS62" s="8"/>
      <c r="FT62" s="8"/>
      <c r="FU62" s="8"/>
      <c r="FV62" s="8"/>
      <c r="FW62" s="8"/>
      <c r="FX62" s="8"/>
      <c r="FY62" s="8"/>
      <c r="FZ62" s="8"/>
      <c r="GA62" s="8"/>
      <c r="GB62" s="8"/>
      <c r="GC62" s="8"/>
    </row>
    <row r="63" spans="4:185" ht="19.5" customHeight="1" thickBot="1">
      <c r="CQ63" s="471"/>
      <c r="CR63" s="472"/>
      <c r="CS63" s="472"/>
      <c r="CT63" s="472"/>
      <c r="CU63" s="472"/>
      <c r="CV63" s="472"/>
      <c r="CW63" s="472"/>
      <c r="CX63" s="472"/>
      <c r="CY63" s="472"/>
      <c r="CZ63" s="34"/>
      <c r="DA63" s="39"/>
      <c r="DD63" s="49"/>
      <c r="DE63" s="49"/>
      <c r="DF63" s="49"/>
      <c r="DG63" s="49"/>
      <c r="DH63" s="49"/>
      <c r="DI63" s="49"/>
      <c r="DJ63" s="49"/>
      <c r="DK63" s="49"/>
      <c r="DL63" s="49"/>
      <c r="ED63" s="1"/>
      <c r="EE63" s="1"/>
      <c r="EF63" s="1"/>
      <c r="EG63" s="1"/>
      <c r="EH63" s="1"/>
      <c r="EQ63" s="8"/>
      <c r="ER63" s="8"/>
      <c r="ES63" s="8"/>
      <c r="ET63" s="8"/>
      <c r="EU63" s="8"/>
      <c r="EV63" s="8"/>
      <c r="EW63" s="8"/>
      <c r="EX63" s="8"/>
      <c r="EY63" s="8"/>
      <c r="EZ63" s="8"/>
      <c r="FA63" s="8"/>
      <c r="FB63" s="8"/>
      <c r="FC63" s="20"/>
      <c r="FD63" s="11"/>
      <c r="FE63" s="8"/>
      <c r="FF63" s="8"/>
      <c r="FG63" s="8"/>
      <c r="FH63" s="50"/>
      <c r="FI63" s="50"/>
      <c r="FJ63" s="50"/>
      <c r="FK63" s="50"/>
      <c r="FL63" s="50"/>
      <c r="FM63" s="50"/>
      <c r="FN63" s="50"/>
      <c r="FO63" s="50"/>
      <c r="FP63" s="50"/>
      <c r="FQ63" s="50"/>
      <c r="FR63" s="8"/>
      <c r="FS63" s="8"/>
      <c r="FT63" s="8"/>
      <c r="FU63" s="8"/>
      <c r="FV63" s="8"/>
      <c r="FW63" s="8"/>
      <c r="FX63" s="8"/>
      <c r="FY63" s="8"/>
      <c r="FZ63" s="8"/>
      <c r="GA63" s="8"/>
      <c r="GB63" s="8"/>
      <c r="GC63" s="8"/>
    </row>
    <row r="64" spans="4:185" s="1" customFormat="1" ht="12.95" customHeight="1">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row>
    <row r="65" spans="92:128" s="1" customFormat="1" ht="12.95" customHeight="1">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row>
    <row r="66" spans="92:128" s="1" customFormat="1" ht="12.95" customHeight="1">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row>
    <row r="67" spans="92:128" s="1" customFormat="1" ht="12.75" customHeight="1">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row>
    <row r="68" spans="92:128" s="1" customFormat="1" ht="12.95" customHeight="1">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row>
    <row r="69" spans="92:128" s="1" customFormat="1" ht="12.95" customHeight="1">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row>
    <row r="70" spans="92:128" s="1" customFormat="1" ht="12.95" customHeight="1">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row>
    <row r="71" spans="92:128" s="1" customFormat="1" ht="12.95" customHeight="1">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row>
    <row r="72" spans="92:128" s="1" customFormat="1" ht="12.95" customHeight="1">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row>
    <row r="73" spans="92:128" s="1" customFormat="1" ht="12.95" customHeight="1">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row>
    <row r="74" spans="92:128" s="1" customFormat="1" ht="12.95" customHeight="1">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row>
    <row r="75" spans="92:128" s="1" customFormat="1" ht="12.95" customHeight="1">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row>
    <row r="76" spans="92:128" s="1" customFormat="1" ht="12.95" customHeight="1">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row>
    <row r="77" spans="92:128" s="1" customFormat="1" ht="12.95" customHeight="1">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row>
    <row r="78" spans="92:128" s="1" customFormat="1" ht="12.95" customHeight="1">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row>
    <row r="79" spans="92:128" s="1" customFormat="1" ht="12.95" customHeight="1">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row>
    <row r="80" spans="92:128" s="1" customFormat="1" ht="12.95" customHeight="1">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row>
    <row r="81" spans="92:128" s="1" customFormat="1" ht="12.95" customHeight="1">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row>
    <row r="82" spans="92:128" s="1" customFormat="1" ht="12.95" customHeight="1">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row>
    <row r="83" spans="92:128" s="1" customFormat="1" ht="12.95" customHeight="1">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row>
    <row r="84" spans="92:128" s="1" customFormat="1" ht="12.95" customHeight="1">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row>
    <row r="85" spans="92:128" s="1" customFormat="1" ht="12.95" customHeight="1">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row>
    <row r="86" spans="92:128" s="1" customFormat="1" ht="12.95" customHeight="1">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row>
    <row r="87" spans="92:128" s="1" customFormat="1" ht="12.95" customHeight="1">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row>
    <row r="88" spans="92:128" s="1" customFormat="1" ht="12.95" customHeight="1">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row>
    <row r="89" spans="92:128" s="1" customFormat="1" ht="12.95" customHeight="1">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row>
    <row r="90" spans="92:128" s="1" customFormat="1" ht="12.95" customHeight="1">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row>
    <row r="91" spans="92:128" s="1" customFormat="1" ht="12.95" customHeight="1">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row>
    <row r="92" spans="92:128" s="1" customFormat="1" ht="12.95" customHeight="1">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row>
    <row r="93" spans="92:128" s="1" customFormat="1" ht="12.95" customHeight="1">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row>
    <row r="94" spans="92:128" s="1" customFormat="1" ht="12.95" customHeight="1">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row>
    <row r="95" spans="92:128" s="1" customFormat="1" ht="12.95" customHeight="1">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row>
    <row r="96" spans="92:128" s="1" customFormat="1" ht="12.95" customHeight="1">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row>
    <row r="97" spans="92:128" s="1" customFormat="1" ht="12.95" customHeight="1">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row>
    <row r="98" spans="92:128" s="1" customFormat="1" ht="12.95" customHeight="1">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row>
    <row r="99" spans="92:128" s="1" customFormat="1" ht="12.95" customHeight="1">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row>
    <row r="100" spans="92:128" s="1" customFormat="1" ht="12.95" customHeight="1">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row>
    <row r="101" spans="92:128" s="1" customFormat="1" ht="12.95" customHeight="1">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row>
    <row r="102" spans="92:128" s="1" customFormat="1" ht="12.95" customHeight="1">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row>
    <row r="103" spans="92:128" s="1" customFormat="1" ht="12.95" customHeight="1">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row>
    <row r="104" spans="92:128" s="1" customFormat="1" ht="12.95" customHeight="1">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row>
    <row r="105" spans="92:128" s="1" customFormat="1" ht="12.95" customHeight="1">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row>
    <row r="106" spans="92:128" s="1" customFormat="1" ht="12.95" customHeight="1">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row>
    <row r="107" spans="92:128" s="1" customFormat="1" ht="12.95" customHeight="1">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row>
    <row r="108" spans="92:128" s="1" customFormat="1" ht="12.95" customHeight="1">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row>
    <row r="109" spans="92:128" s="1" customFormat="1" ht="12.95" customHeight="1">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row>
    <row r="110" spans="92:128" s="1" customFormat="1" ht="12.95" customHeight="1">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row>
    <row r="111" spans="92:128" s="1" customFormat="1" ht="12.95" customHeight="1">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row>
    <row r="112" spans="92:128" s="1" customFormat="1" ht="12.95" customHeight="1">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row>
    <row r="113" spans="2:128" s="1" customFormat="1" ht="12.95" customHeight="1">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row>
    <row r="114" spans="2:128" s="1" customFormat="1" ht="12.95" customHeight="1">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row>
    <row r="115" spans="2:128" s="1" customFormat="1" ht="12.95" customHeight="1">
      <c r="B115" s="736" t="s">
        <v>115</v>
      </c>
      <c r="C115" s="736"/>
      <c r="D115" s="736"/>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6"/>
      <c r="AA115" s="736"/>
      <c r="AB115" s="736"/>
      <c r="AC115" s="736"/>
      <c r="AD115" s="736"/>
      <c r="AE115" s="736"/>
      <c r="AF115" s="736"/>
      <c r="AG115" s="736"/>
      <c r="AH115" s="736"/>
      <c r="AI115" s="736"/>
      <c r="AJ115" s="736"/>
      <c r="AK115" s="736"/>
      <c r="AL115" s="736"/>
      <c r="AM115" s="736"/>
      <c r="AN115" s="736"/>
      <c r="AO115" s="736"/>
      <c r="AP115" s="736"/>
      <c r="AQ115" s="736"/>
      <c r="AR115" s="736"/>
      <c r="AS115" s="736"/>
      <c r="AT115" s="736"/>
      <c r="AU115" s="736"/>
      <c r="AV115" s="736"/>
      <c r="AW115" s="736"/>
      <c r="AX115" s="736"/>
      <c r="AY115" s="736"/>
      <c r="AZ115" s="736"/>
      <c r="BA115" s="736"/>
      <c r="BB115" s="736"/>
      <c r="BC115" s="736"/>
      <c r="BD115" s="736"/>
      <c r="BE115" s="736"/>
      <c r="BF115" s="736"/>
      <c r="BG115" s="736"/>
      <c r="BH115" s="736"/>
      <c r="BI115" s="736"/>
      <c r="BJ115" s="736"/>
      <c r="BK115" s="736"/>
      <c r="BL115" s="736"/>
      <c r="BM115" s="736"/>
      <c r="BN115" s="736"/>
      <c r="BO115" s="160"/>
      <c r="BP115" s="737" t="s">
        <v>139</v>
      </c>
      <c r="BQ115" s="737"/>
      <c r="BR115" s="737"/>
      <c r="BS115" s="737"/>
      <c r="BT115" s="737"/>
      <c r="BU115" s="737"/>
      <c r="BV115" s="737"/>
      <c r="BW115" s="737"/>
      <c r="BX115" s="737"/>
      <c r="BY115" s="737"/>
      <c r="BZ115" s="737"/>
      <c r="CA115" s="737"/>
      <c r="CB115" s="737"/>
      <c r="CC115" s="737"/>
      <c r="CD115" s="737"/>
      <c r="CE115" s="737"/>
      <c r="CF115" s="737"/>
      <c r="CG115" s="737"/>
      <c r="CH115" s="737"/>
      <c r="CI115" s="737"/>
      <c r="CJ115" s="737"/>
      <c r="CK115" s="737"/>
      <c r="CL115" s="737"/>
      <c r="CM115" s="737"/>
      <c r="CN115" s="737"/>
      <c r="CO115" s="737"/>
      <c r="CP115" s="737"/>
      <c r="CQ115" s="737"/>
      <c r="CR115" s="737"/>
      <c r="CS115" s="737"/>
      <c r="CT115" s="737"/>
      <c r="CU115" s="737"/>
      <c r="CV115" s="737"/>
      <c r="CW115" s="737"/>
      <c r="CX115" s="737"/>
      <c r="CY115" s="737"/>
      <c r="CZ115" s="737"/>
      <c r="DA115" s="737"/>
      <c r="DB115" s="737"/>
      <c r="DC115" s="160"/>
      <c r="DD115" s="160"/>
      <c r="DE115" s="160"/>
      <c r="DF115" s="160"/>
      <c r="DG115" s="160"/>
      <c r="DH115" s="160"/>
      <c r="DI115" s="3"/>
      <c r="DJ115" s="3"/>
      <c r="DK115" s="3"/>
      <c r="DL115" s="3"/>
      <c r="DM115" s="3"/>
      <c r="DN115" s="3"/>
      <c r="DO115" s="3"/>
      <c r="DP115" s="3"/>
      <c r="DQ115" s="3"/>
      <c r="DR115" s="3"/>
      <c r="DS115" s="3"/>
      <c r="DT115" s="3"/>
      <c r="DU115" s="3"/>
      <c r="DV115" s="3"/>
      <c r="DW115" s="3"/>
      <c r="DX115" s="3"/>
    </row>
    <row r="116" spans="2:128" s="1" customFormat="1" ht="12.95" customHeight="1">
      <c r="B116" s="736"/>
      <c r="C116" s="736"/>
      <c r="D116" s="736"/>
      <c r="E116" s="736"/>
      <c r="F116" s="736"/>
      <c r="G116" s="736"/>
      <c r="H116" s="736"/>
      <c r="I116" s="736"/>
      <c r="J116" s="736"/>
      <c r="K116" s="736"/>
      <c r="L116" s="736"/>
      <c r="M116" s="736"/>
      <c r="N116" s="736"/>
      <c r="O116" s="736"/>
      <c r="P116" s="736"/>
      <c r="Q116" s="736"/>
      <c r="R116" s="736"/>
      <c r="S116" s="736"/>
      <c r="T116" s="736"/>
      <c r="U116" s="736"/>
      <c r="V116" s="736"/>
      <c r="W116" s="736"/>
      <c r="X116" s="736"/>
      <c r="Y116" s="736"/>
      <c r="Z116" s="736"/>
      <c r="AA116" s="736"/>
      <c r="AB116" s="736"/>
      <c r="AC116" s="736"/>
      <c r="AD116" s="736"/>
      <c r="AE116" s="736"/>
      <c r="AF116" s="736"/>
      <c r="AG116" s="736"/>
      <c r="AH116" s="736"/>
      <c r="AI116" s="736"/>
      <c r="AJ116" s="736"/>
      <c r="AK116" s="736"/>
      <c r="AL116" s="736"/>
      <c r="AM116" s="736"/>
      <c r="AN116" s="736"/>
      <c r="AO116" s="736"/>
      <c r="AP116" s="736"/>
      <c r="AQ116" s="736"/>
      <c r="AR116" s="736"/>
      <c r="AS116" s="736"/>
      <c r="AT116" s="736"/>
      <c r="AU116" s="736"/>
      <c r="AV116" s="736"/>
      <c r="AW116" s="736"/>
      <c r="AX116" s="736"/>
      <c r="AY116" s="736"/>
      <c r="AZ116" s="736"/>
      <c r="BA116" s="736"/>
      <c r="BB116" s="736"/>
      <c r="BC116" s="736"/>
      <c r="BD116" s="736"/>
      <c r="BE116" s="736"/>
      <c r="BF116" s="736"/>
      <c r="BG116" s="736"/>
      <c r="BH116" s="736"/>
      <c r="BI116" s="736"/>
      <c r="BJ116" s="736"/>
      <c r="BK116" s="736"/>
      <c r="BL116" s="736"/>
      <c r="BM116" s="736"/>
      <c r="BN116" s="736"/>
      <c r="BO116" s="160"/>
      <c r="BP116" s="738"/>
      <c r="BQ116" s="738"/>
      <c r="BR116" s="738"/>
      <c r="BS116" s="738"/>
      <c r="BT116" s="738"/>
      <c r="BU116" s="738"/>
      <c r="BV116" s="738"/>
      <c r="BW116" s="738"/>
      <c r="BX116" s="738"/>
      <c r="BY116" s="738"/>
      <c r="BZ116" s="738"/>
      <c r="CA116" s="738"/>
      <c r="CB116" s="738"/>
      <c r="CC116" s="738"/>
      <c r="CD116" s="738"/>
      <c r="CE116" s="738"/>
      <c r="CF116" s="738"/>
      <c r="CG116" s="738"/>
      <c r="CH116" s="738"/>
      <c r="CI116" s="738"/>
      <c r="CJ116" s="738"/>
      <c r="CK116" s="738"/>
      <c r="CL116" s="738"/>
      <c r="CM116" s="738"/>
      <c r="CN116" s="738"/>
      <c r="CO116" s="738"/>
      <c r="CP116" s="738"/>
      <c r="CQ116" s="738"/>
      <c r="CR116" s="738"/>
      <c r="CS116" s="738"/>
      <c r="CT116" s="738"/>
      <c r="CU116" s="738"/>
      <c r="CV116" s="738"/>
      <c r="CW116" s="738"/>
      <c r="CX116" s="738"/>
      <c r="CY116" s="738"/>
      <c r="CZ116" s="738"/>
      <c r="DA116" s="738"/>
      <c r="DB116" s="738"/>
      <c r="DC116" s="160"/>
      <c r="DD116" s="160"/>
      <c r="DE116" s="160"/>
      <c r="DF116" s="160"/>
      <c r="DG116" s="160"/>
      <c r="DH116" s="160"/>
      <c r="DI116" s="3"/>
      <c r="DJ116" s="3"/>
      <c r="DK116" s="3"/>
      <c r="DL116" s="3"/>
      <c r="DM116" s="3"/>
      <c r="DN116" s="3"/>
      <c r="DO116" s="3"/>
      <c r="DP116" s="3"/>
      <c r="DQ116" s="3"/>
      <c r="DR116" s="3"/>
      <c r="DS116" s="3"/>
      <c r="DT116" s="3"/>
      <c r="DU116" s="3"/>
      <c r="DV116" s="3"/>
      <c r="DW116" s="3"/>
      <c r="DX116" s="3"/>
    </row>
    <row r="117" spans="2:128" s="1" customFormat="1" ht="12.95" customHeight="1">
      <c r="B117" s="736"/>
      <c r="C117" s="736"/>
      <c r="D117" s="736"/>
      <c r="E117" s="736"/>
      <c r="F117" s="736"/>
      <c r="G117" s="736"/>
      <c r="H117" s="736"/>
      <c r="I117" s="736"/>
      <c r="J117" s="736"/>
      <c r="K117" s="736"/>
      <c r="L117" s="736"/>
      <c r="M117" s="736"/>
      <c r="N117" s="736"/>
      <c r="O117" s="736"/>
      <c r="P117" s="736"/>
      <c r="Q117" s="736"/>
      <c r="R117" s="736"/>
      <c r="S117" s="736"/>
      <c r="T117" s="736"/>
      <c r="U117" s="736"/>
      <c r="V117" s="736"/>
      <c r="W117" s="736"/>
      <c r="X117" s="736"/>
      <c r="Y117" s="736"/>
      <c r="Z117" s="736"/>
      <c r="AA117" s="736"/>
      <c r="AB117" s="736"/>
      <c r="AC117" s="736"/>
      <c r="AD117" s="736"/>
      <c r="AE117" s="736"/>
      <c r="AF117" s="736"/>
      <c r="AG117" s="736"/>
      <c r="AH117" s="736"/>
      <c r="AI117" s="736"/>
      <c r="AJ117" s="736"/>
      <c r="AK117" s="736"/>
      <c r="AL117" s="736"/>
      <c r="AM117" s="736"/>
      <c r="AN117" s="736"/>
      <c r="AO117" s="736"/>
      <c r="AP117" s="736"/>
      <c r="AQ117" s="736"/>
      <c r="AR117" s="736"/>
      <c r="AS117" s="736"/>
      <c r="AT117" s="736"/>
      <c r="AU117" s="736"/>
      <c r="AV117" s="736"/>
      <c r="AW117" s="736"/>
      <c r="AX117" s="736"/>
      <c r="AY117" s="736"/>
      <c r="AZ117" s="736"/>
      <c r="BA117" s="736"/>
      <c r="BB117" s="736"/>
      <c r="BC117" s="736"/>
      <c r="BD117" s="736"/>
      <c r="BE117" s="736"/>
      <c r="BF117" s="736"/>
      <c r="BG117" s="736"/>
      <c r="BH117" s="736"/>
      <c r="BI117" s="736"/>
      <c r="BJ117" s="736"/>
      <c r="BK117" s="736"/>
      <c r="BL117" s="736"/>
      <c r="BM117" s="736"/>
      <c r="BN117" s="736"/>
      <c r="BO117" s="160"/>
      <c r="BP117" s="161"/>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3"/>
      <c r="DC117" s="160"/>
      <c r="DD117" s="160"/>
      <c r="DE117" s="160"/>
      <c r="DF117" s="160"/>
      <c r="DG117" s="160"/>
      <c r="DH117" s="160"/>
      <c r="DI117" s="3"/>
      <c r="DJ117" s="3"/>
      <c r="DK117" s="3"/>
      <c r="DL117" s="3"/>
      <c r="DM117" s="3"/>
      <c r="DN117" s="3"/>
      <c r="DO117" s="3"/>
      <c r="DP117" s="3"/>
      <c r="DQ117" s="3"/>
      <c r="DR117" s="3"/>
      <c r="DS117" s="3"/>
      <c r="DT117" s="3"/>
      <c r="DU117" s="3"/>
      <c r="DV117" s="3"/>
      <c r="DW117" s="3"/>
      <c r="DX117" s="3"/>
    </row>
    <row r="118" spans="2:128" s="1" customFormat="1" ht="12.95" customHeight="1">
      <c r="B118" s="736"/>
      <c r="C118" s="736"/>
      <c r="D118" s="736"/>
      <c r="E118" s="736"/>
      <c r="F118" s="736"/>
      <c r="G118" s="736"/>
      <c r="H118" s="736"/>
      <c r="I118" s="736"/>
      <c r="J118" s="736"/>
      <c r="K118" s="736"/>
      <c r="L118" s="736"/>
      <c r="M118" s="736"/>
      <c r="N118" s="736"/>
      <c r="O118" s="736"/>
      <c r="P118" s="736"/>
      <c r="Q118" s="736"/>
      <c r="R118" s="736"/>
      <c r="S118" s="736"/>
      <c r="T118" s="736"/>
      <c r="U118" s="736"/>
      <c r="V118" s="736"/>
      <c r="W118" s="736"/>
      <c r="X118" s="736"/>
      <c r="Y118" s="736"/>
      <c r="Z118" s="736"/>
      <c r="AA118" s="736"/>
      <c r="AB118" s="736"/>
      <c r="AC118" s="736"/>
      <c r="AD118" s="736"/>
      <c r="AE118" s="736"/>
      <c r="AF118" s="736"/>
      <c r="AG118" s="736"/>
      <c r="AH118" s="736"/>
      <c r="AI118" s="736"/>
      <c r="AJ118" s="736"/>
      <c r="AK118" s="736"/>
      <c r="AL118" s="736"/>
      <c r="AM118" s="736"/>
      <c r="AN118" s="736"/>
      <c r="AO118" s="736"/>
      <c r="AP118" s="736"/>
      <c r="AQ118" s="736"/>
      <c r="AR118" s="736"/>
      <c r="AS118" s="736"/>
      <c r="AT118" s="736"/>
      <c r="AU118" s="736"/>
      <c r="AV118" s="736"/>
      <c r="AW118" s="736"/>
      <c r="AX118" s="736"/>
      <c r="AY118" s="736"/>
      <c r="AZ118" s="736"/>
      <c r="BA118" s="736"/>
      <c r="BB118" s="736"/>
      <c r="BC118" s="736"/>
      <c r="BD118" s="736"/>
      <c r="BE118" s="736"/>
      <c r="BF118" s="736"/>
      <c r="BG118" s="736"/>
      <c r="BH118" s="736"/>
      <c r="BI118" s="736"/>
      <c r="BJ118" s="736"/>
      <c r="BK118" s="736"/>
      <c r="BL118" s="736"/>
      <c r="BM118" s="736"/>
      <c r="BN118" s="736"/>
      <c r="BO118" s="160"/>
      <c r="BP118" s="164"/>
      <c r="BQ118" s="165"/>
      <c r="BR118" s="165"/>
      <c r="BS118" s="165"/>
      <c r="BT118" s="165"/>
      <c r="BU118" s="165"/>
      <c r="BV118" s="165"/>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6"/>
      <c r="DC118" s="160"/>
      <c r="DD118" s="160"/>
      <c r="DE118" s="160"/>
      <c r="DF118" s="160"/>
      <c r="DG118" s="160"/>
      <c r="DH118" s="160"/>
      <c r="DI118" s="3"/>
      <c r="DJ118" s="3"/>
      <c r="DK118" s="3"/>
      <c r="DL118" s="3"/>
      <c r="DM118" s="3"/>
      <c r="DN118" s="3"/>
      <c r="DO118" s="3"/>
      <c r="DP118" s="3"/>
      <c r="DQ118" s="3"/>
      <c r="DR118" s="3"/>
      <c r="DS118" s="3"/>
      <c r="DT118" s="3"/>
      <c r="DU118" s="3"/>
      <c r="DV118" s="3"/>
      <c r="DW118" s="3"/>
      <c r="DX118" s="3"/>
    </row>
    <row r="119" spans="2:128" s="1" customFormat="1" ht="12.95" customHeight="1">
      <c r="B119" s="736"/>
      <c r="C119" s="736"/>
      <c r="D119" s="736"/>
      <c r="E119" s="736"/>
      <c r="F119" s="736"/>
      <c r="G119" s="736"/>
      <c r="H119" s="736"/>
      <c r="I119" s="736"/>
      <c r="J119" s="736"/>
      <c r="K119" s="736"/>
      <c r="L119" s="736"/>
      <c r="M119" s="736"/>
      <c r="N119" s="736"/>
      <c r="O119" s="736"/>
      <c r="P119" s="736"/>
      <c r="Q119" s="736"/>
      <c r="R119" s="736"/>
      <c r="S119" s="736"/>
      <c r="T119" s="736"/>
      <c r="U119" s="736"/>
      <c r="V119" s="736"/>
      <c r="W119" s="736"/>
      <c r="X119" s="736"/>
      <c r="Y119" s="736"/>
      <c r="Z119" s="736"/>
      <c r="AA119" s="736"/>
      <c r="AB119" s="736"/>
      <c r="AC119" s="736"/>
      <c r="AD119" s="736"/>
      <c r="AE119" s="736"/>
      <c r="AF119" s="736"/>
      <c r="AG119" s="736"/>
      <c r="AH119" s="736"/>
      <c r="AI119" s="736"/>
      <c r="AJ119" s="736"/>
      <c r="AK119" s="736"/>
      <c r="AL119" s="736"/>
      <c r="AM119" s="736"/>
      <c r="AN119" s="736"/>
      <c r="AO119" s="736"/>
      <c r="AP119" s="736"/>
      <c r="AQ119" s="736"/>
      <c r="AR119" s="736"/>
      <c r="AS119" s="736"/>
      <c r="AT119" s="736"/>
      <c r="AU119" s="736"/>
      <c r="AV119" s="736"/>
      <c r="AW119" s="736"/>
      <c r="AX119" s="736"/>
      <c r="AY119" s="736"/>
      <c r="AZ119" s="736"/>
      <c r="BA119" s="736"/>
      <c r="BB119" s="736"/>
      <c r="BC119" s="736"/>
      <c r="BD119" s="736"/>
      <c r="BE119" s="736"/>
      <c r="BF119" s="736"/>
      <c r="BG119" s="736"/>
      <c r="BH119" s="736"/>
      <c r="BI119" s="736"/>
      <c r="BJ119" s="736"/>
      <c r="BK119" s="736"/>
      <c r="BL119" s="736"/>
      <c r="BM119" s="736"/>
      <c r="BN119" s="736"/>
      <c r="BO119" s="160"/>
      <c r="BP119" s="164"/>
      <c r="BQ119" s="165"/>
      <c r="BR119" s="165"/>
      <c r="BS119" s="165"/>
      <c r="BT119" s="165"/>
      <c r="BU119" s="165"/>
      <c r="BV119" s="165"/>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6"/>
      <c r="DC119" s="160"/>
      <c r="DD119" s="160"/>
      <c r="DE119" s="160"/>
      <c r="DF119" s="160"/>
      <c r="DG119" s="160"/>
      <c r="DH119" s="160"/>
      <c r="DI119" s="3"/>
      <c r="DJ119" s="3"/>
      <c r="DK119" s="3"/>
      <c r="DL119" s="3"/>
      <c r="DM119" s="3"/>
      <c r="DN119" s="3"/>
      <c r="DO119" s="3"/>
      <c r="DP119" s="3"/>
      <c r="DQ119" s="3"/>
      <c r="DR119" s="3"/>
      <c r="DS119" s="3"/>
      <c r="DT119" s="3"/>
      <c r="DU119" s="3"/>
      <c r="DV119" s="3"/>
      <c r="DW119" s="3"/>
      <c r="DX119" s="3"/>
    </row>
    <row r="120" spans="2:128" ht="18.75" customHeight="1">
      <c r="B120" s="735" t="s">
        <v>131</v>
      </c>
      <c r="C120" s="735"/>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35"/>
      <c r="AS120" s="735"/>
      <c r="AT120" s="735"/>
      <c r="AU120" s="735"/>
      <c r="AV120" s="735"/>
      <c r="AW120" s="735"/>
      <c r="AX120" s="735"/>
      <c r="AY120" s="735"/>
      <c r="AZ120" s="735"/>
      <c r="BA120" s="735"/>
      <c r="BB120" s="735"/>
      <c r="BC120" s="735"/>
      <c r="BD120" s="735"/>
      <c r="BE120" s="735"/>
      <c r="BF120" s="735"/>
      <c r="BG120" s="735"/>
      <c r="BH120" s="735"/>
      <c r="BI120" s="735"/>
      <c r="BJ120" s="735"/>
      <c r="BK120" s="735"/>
      <c r="BL120" s="160"/>
      <c r="BM120" s="160"/>
      <c r="BN120" s="160"/>
      <c r="BO120" s="160"/>
      <c r="BP120" s="164"/>
      <c r="BQ120" s="165"/>
      <c r="BR120" s="165"/>
      <c r="BS120" s="165"/>
      <c r="BT120" s="165"/>
      <c r="BU120" s="165"/>
      <c r="BV120" s="165"/>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6"/>
      <c r="DC120" s="160"/>
      <c r="DD120" s="160"/>
      <c r="DE120" s="160"/>
      <c r="DF120" s="160"/>
      <c r="DG120" s="160"/>
      <c r="DH120" s="160"/>
    </row>
    <row r="121" spans="2:128" s="1" customFormat="1" ht="12.95" customHeight="1">
      <c r="B121" s="735"/>
      <c r="C121" s="735"/>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5"/>
      <c r="AY121" s="735"/>
      <c r="AZ121" s="735"/>
      <c r="BA121" s="735"/>
      <c r="BB121" s="735"/>
      <c r="BC121" s="735"/>
      <c r="BD121" s="735"/>
      <c r="BE121" s="735"/>
      <c r="BF121" s="735"/>
      <c r="BG121" s="735"/>
      <c r="BH121" s="735"/>
      <c r="BI121" s="735"/>
      <c r="BJ121" s="735"/>
      <c r="BK121" s="735"/>
      <c r="BL121" s="160"/>
      <c r="BM121" s="160"/>
      <c r="BN121" s="160"/>
      <c r="BO121" s="160"/>
      <c r="BP121" s="164"/>
      <c r="BQ121" s="165"/>
      <c r="BR121" s="165"/>
      <c r="BS121" s="165"/>
      <c r="BT121" s="165"/>
      <c r="BU121" s="165"/>
      <c r="BV121" s="165"/>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6"/>
      <c r="DC121" s="160"/>
      <c r="DD121" s="160"/>
      <c r="DE121" s="160"/>
      <c r="DF121" s="160"/>
      <c r="DG121" s="160"/>
      <c r="DH121" s="160"/>
      <c r="DI121" s="3"/>
      <c r="DJ121" s="3"/>
      <c r="DK121" s="3"/>
      <c r="DL121" s="3"/>
      <c r="DM121" s="3"/>
      <c r="DN121" s="3"/>
      <c r="DO121" s="3"/>
      <c r="DP121" s="3"/>
      <c r="DQ121" s="3"/>
      <c r="DR121" s="3"/>
      <c r="DS121" s="3"/>
      <c r="DT121" s="3"/>
      <c r="DU121" s="3"/>
      <c r="DV121" s="3"/>
      <c r="DW121" s="3"/>
      <c r="DX121" s="3"/>
    </row>
    <row r="122" spans="2:128" s="1" customFormat="1" ht="12.95" customHeight="1">
      <c r="B122" s="735"/>
      <c r="C122" s="735"/>
      <c r="D122" s="735"/>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c r="BB122" s="735"/>
      <c r="BC122" s="735"/>
      <c r="BD122" s="735"/>
      <c r="BE122" s="735"/>
      <c r="BF122" s="735"/>
      <c r="BG122" s="735"/>
      <c r="BH122" s="735"/>
      <c r="BI122" s="735"/>
      <c r="BJ122" s="735"/>
      <c r="BK122" s="735"/>
      <c r="BL122" s="160"/>
      <c r="BM122" s="160"/>
      <c r="BN122" s="160"/>
      <c r="BO122" s="160"/>
      <c r="BP122" s="164"/>
      <c r="BQ122" s="165"/>
      <c r="BR122" s="165"/>
      <c r="BS122" s="165"/>
      <c r="BT122" s="165"/>
      <c r="BU122" s="165"/>
      <c r="BV122" s="165"/>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6"/>
      <c r="DC122" s="160"/>
      <c r="DD122" s="160"/>
      <c r="DE122" s="160"/>
      <c r="DF122" s="160"/>
      <c r="DG122" s="160"/>
      <c r="DH122" s="160"/>
      <c r="DI122" s="3"/>
      <c r="DJ122" s="3"/>
      <c r="DK122" s="3"/>
      <c r="DL122" s="3"/>
      <c r="DM122" s="3"/>
      <c r="DN122" s="3"/>
      <c r="DO122" s="3"/>
      <c r="DP122" s="3"/>
      <c r="DQ122" s="3"/>
      <c r="DR122" s="3"/>
      <c r="DS122" s="3"/>
      <c r="DT122" s="3"/>
      <c r="DU122" s="3"/>
      <c r="DV122" s="3"/>
      <c r="DW122" s="3"/>
      <c r="DX122" s="3"/>
    </row>
    <row r="123" spans="2:128" s="1" customFormat="1" ht="12.95" customHeight="1">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160"/>
      <c r="BM123" s="160"/>
      <c r="BN123" s="160"/>
      <c r="BO123" s="160"/>
      <c r="BP123" s="164"/>
      <c r="BQ123" s="165"/>
      <c r="BR123" s="165"/>
      <c r="BS123" s="165"/>
      <c r="BT123" s="165"/>
      <c r="BU123" s="165"/>
      <c r="BV123" s="165"/>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6"/>
      <c r="DC123" s="160"/>
      <c r="DD123" s="160"/>
      <c r="DE123" s="160"/>
      <c r="DF123" s="160"/>
      <c r="DG123" s="160"/>
      <c r="DH123" s="160"/>
      <c r="DI123" s="3"/>
      <c r="DJ123" s="3"/>
      <c r="DK123" s="3"/>
      <c r="DL123" s="3"/>
      <c r="DM123" s="3"/>
      <c r="DN123" s="3"/>
      <c r="DO123" s="3"/>
      <c r="DP123" s="3"/>
      <c r="DQ123" s="3"/>
      <c r="DR123" s="3"/>
      <c r="DS123" s="3"/>
      <c r="DT123" s="3"/>
      <c r="DU123" s="3"/>
      <c r="DV123" s="3"/>
      <c r="DW123" s="3"/>
      <c r="DX123" s="3"/>
    </row>
    <row r="124" spans="2:128" s="1" customFormat="1" ht="12.95" customHeight="1">
      <c r="B124" s="735"/>
      <c r="C124" s="735"/>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5"/>
      <c r="BF124" s="735"/>
      <c r="BG124" s="735"/>
      <c r="BH124" s="735"/>
      <c r="BI124" s="735"/>
      <c r="BJ124" s="735"/>
      <c r="BK124" s="735"/>
      <c r="BL124" s="160"/>
      <c r="BM124" s="160"/>
      <c r="BN124" s="160"/>
      <c r="BO124" s="160"/>
      <c r="BP124" s="164"/>
      <c r="BQ124" s="165"/>
      <c r="BR124" s="165"/>
      <c r="BS124" s="165"/>
      <c r="BT124" s="165"/>
      <c r="BU124" s="165"/>
      <c r="BV124" s="165"/>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6"/>
      <c r="DC124" s="160"/>
      <c r="DD124" s="160"/>
      <c r="DE124" s="160"/>
      <c r="DF124" s="160"/>
      <c r="DG124" s="160"/>
      <c r="DH124" s="160"/>
      <c r="DI124" s="3"/>
      <c r="DJ124" s="3"/>
      <c r="DK124" s="3"/>
      <c r="DL124" s="3"/>
      <c r="DM124" s="3"/>
      <c r="DN124" s="3"/>
      <c r="DO124" s="3"/>
      <c r="DP124" s="3"/>
      <c r="DQ124" s="3"/>
      <c r="DR124" s="3"/>
      <c r="DS124" s="3"/>
      <c r="DT124" s="3"/>
      <c r="DU124" s="3"/>
      <c r="DV124" s="3"/>
      <c r="DW124" s="3"/>
      <c r="DX124" s="3"/>
    </row>
    <row r="125" spans="2:128" s="1" customFormat="1" ht="12.95" customHeight="1">
      <c r="B125" s="735"/>
      <c r="C125" s="735"/>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c r="AA125" s="735"/>
      <c r="AB125" s="735"/>
      <c r="AC125" s="735"/>
      <c r="AD125" s="735"/>
      <c r="AE125" s="735"/>
      <c r="AF125" s="735"/>
      <c r="AG125" s="735"/>
      <c r="AH125" s="735"/>
      <c r="AI125" s="735"/>
      <c r="AJ125" s="735"/>
      <c r="AK125" s="735"/>
      <c r="AL125" s="735"/>
      <c r="AM125" s="735"/>
      <c r="AN125" s="735"/>
      <c r="AO125" s="735"/>
      <c r="AP125" s="735"/>
      <c r="AQ125" s="735"/>
      <c r="AR125" s="735"/>
      <c r="AS125" s="735"/>
      <c r="AT125" s="735"/>
      <c r="AU125" s="735"/>
      <c r="AV125" s="735"/>
      <c r="AW125" s="735"/>
      <c r="AX125" s="735"/>
      <c r="AY125" s="735"/>
      <c r="AZ125" s="735"/>
      <c r="BA125" s="735"/>
      <c r="BB125" s="735"/>
      <c r="BC125" s="735"/>
      <c r="BD125" s="735"/>
      <c r="BE125" s="735"/>
      <c r="BF125" s="735"/>
      <c r="BG125" s="735"/>
      <c r="BH125" s="735"/>
      <c r="BI125" s="735"/>
      <c r="BJ125" s="735"/>
      <c r="BK125" s="735"/>
      <c r="BL125" s="160"/>
      <c r="BM125" s="160"/>
      <c r="BN125" s="160"/>
      <c r="BO125" s="160"/>
      <c r="BP125" s="164"/>
      <c r="BQ125" s="165"/>
      <c r="BR125" s="165"/>
      <c r="BS125" s="165"/>
      <c r="BT125" s="165"/>
      <c r="BU125" s="165"/>
      <c r="BV125" s="165"/>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6"/>
      <c r="DC125" s="160"/>
      <c r="DD125" s="160"/>
      <c r="DE125" s="160"/>
      <c r="DF125" s="160"/>
      <c r="DG125" s="160"/>
      <c r="DH125" s="160"/>
      <c r="DI125" s="3"/>
      <c r="DJ125" s="3"/>
      <c r="DK125" s="3"/>
      <c r="DL125" s="3"/>
      <c r="DM125" s="3"/>
      <c r="DN125" s="3"/>
      <c r="DO125" s="3"/>
      <c r="DP125" s="3"/>
      <c r="DQ125" s="3"/>
      <c r="DR125" s="3"/>
      <c r="DS125" s="3"/>
      <c r="DT125" s="3"/>
      <c r="DU125" s="3"/>
      <c r="DV125" s="3"/>
      <c r="DW125" s="3"/>
      <c r="DX125" s="3"/>
    </row>
    <row r="126" spans="2:128" s="1" customFormat="1" ht="12.95" customHeight="1">
      <c r="B126" s="735"/>
      <c r="C126" s="735"/>
      <c r="D126" s="735"/>
      <c r="E126" s="735"/>
      <c r="F126" s="735"/>
      <c r="G126" s="735"/>
      <c r="H126" s="735"/>
      <c r="I126" s="735"/>
      <c r="J126" s="735"/>
      <c r="K126" s="735"/>
      <c r="L126" s="735"/>
      <c r="M126" s="735"/>
      <c r="N126" s="735"/>
      <c r="O126" s="735"/>
      <c r="P126" s="735"/>
      <c r="Q126" s="735"/>
      <c r="R126" s="735"/>
      <c r="S126" s="735"/>
      <c r="T126" s="735"/>
      <c r="U126" s="735"/>
      <c r="V126" s="735"/>
      <c r="W126" s="735"/>
      <c r="X126" s="735"/>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735"/>
      <c r="AT126" s="735"/>
      <c r="AU126" s="735"/>
      <c r="AV126" s="735"/>
      <c r="AW126" s="735"/>
      <c r="AX126" s="735"/>
      <c r="AY126" s="735"/>
      <c r="AZ126" s="735"/>
      <c r="BA126" s="735"/>
      <c r="BB126" s="735"/>
      <c r="BC126" s="735"/>
      <c r="BD126" s="735"/>
      <c r="BE126" s="735"/>
      <c r="BF126" s="735"/>
      <c r="BG126" s="735"/>
      <c r="BH126" s="735"/>
      <c r="BI126" s="735"/>
      <c r="BJ126" s="735"/>
      <c r="BK126" s="735"/>
      <c r="BL126" s="160"/>
      <c r="BM126" s="160"/>
      <c r="BN126" s="160"/>
      <c r="BO126" s="160"/>
      <c r="BP126" s="164"/>
      <c r="BQ126" s="165"/>
      <c r="BR126" s="165"/>
      <c r="BS126" s="165"/>
      <c r="BT126" s="165"/>
      <c r="BU126" s="165"/>
      <c r="BV126" s="165"/>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6"/>
      <c r="DC126" s="160"/>
      <c r="DD126" s="160"/>
      <c r="DE126" s="160"/>
      <c r="DF126" s="160"/>
      <c r="DG126" s="160"/>
      <c r="DH126" s="160"/>
      <c r="DI126" s="3"/>
      <c r="DJ126" s="3"/>
      <c r="DK126" s="3"/>
      <c r="DL126" s="3"/>
      <c r="DM126" s="3"/>
      <c r="DN126" s="3"/>
      <c r="DO126" s="3"/>
      <c r="DP126" s="3"/>
      <c r="DQ126" s="3"/>
      <c r="DR126" s="3"/>
      <c r="DS126" s="3"/>
      <c r="DT126" s="3"/>
      <c r="DU126" s="3"/>
      <c r="DV126" s="3"/>
      <c r="DW126" s="3"/>
      <c r="DX126" s="3"/>
    </row>
    <row r="127" spans="2:128" ht="12.95" customHeight="1">
      <c r="B127" s="735"/>
      <c r="C127" s="735"/>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c r="AA127" s="735"/>
      <c r="AB127" s="735"/>
      <c r="AC127" s="735"/>
      <c r="AD127" s="735"/>
      <c r="AE127" s="735"/>
      <c r="AF127" s="735"/>
      <c r="AG127" s="735"/>
      <c r="AH127" s="735"/>
      <c r="AI127" s="735"/>
      <c r="AJ127" s="735"/>
      <c r="AK127" s="735"/>
      <c r="AL127" s="735"/>
      <c r="AM127" s="735"/>
      <c r="AN127" s="735"/>
      <c r="AO127" s="735"/>
      <c r="AP127" s="735"/>
      <c r="AQ127" s="735"/>
      <c r="AR127" s="735"/>
      <c r="AS127" s="735"/>
      <c r="AT127" s="735"/>
      <c r="AU127" s="735"/>
      <c r="AV127" s="735"/>
      <c r="AW127" s="735"/>
      <c r="AX127" s="735"/>
      <c r="AY127" s="735"/>
      <c r="AZ127" s="735"/>
      <c r="BA127" s="735"/>
      <c r="BB127" s="735"/>
      <c r="BC127" s="735"/>
      <c r="BD127" s="735"/>
      <c r="BE127" s="735"/>
      <c r="BF127" s="735"/>
      <c r="BG127" s="735"/>
      <c r="BH127" s="735"/>
      <c r="BI127" s="735"/>
      <c r="BJ127" s="735"/>
      <c r="BK127" s="735"/>
      <c r="BP127" s="14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8"/>
      <c r="CO127" s="8"/>
      <c r="CP127" s="8"/>
      <c r="CQ127" s="8"/>
      <c r="CR127" s="8"/>
      <c r="CS127" s="8"/>
      <c r="CT127" s="8"/>
      <c r="CU127" s="8"/>
      <c r="CV127" s="8"/>
      <c r="CW127" s="8"/>
      <c r="CX127" s="8"/>
      <c r="CY127" s="8"/>
      <c r="CZ127" s="8"/>
      <c r="DA127" s="8"/>
      <c r="DB127" s="144"/>
    </row>
    <row r="128" spans="2:128" ht="37.5" customHeight="1">
      <c r="B128" s="130" t="s">
        <v>116</v>
      </c>
      <c r="C128" s="131"/>
      <c r="D128" s="132"/>
      <c r="BP128" s="141"/>
      <c r="BQ128" s="11"/>
      <c r="BR128" s="11"/>
      <c r="BS128" s="11"/>
      <c r="BT128" s="11"/>
      <c r="BU128" s="11"/>
      <c r="BV128" s="145"/>
      <c r="BW128" s="11"/>
      <c r="BX128" s="11"/>
      <c r="BY128" s="11"/>
      <c r="BZ128" s="11"/>
      <c r="CA128" s="11"/>
      <c r="CB128" s="11"/>
      <c r="CC128" s="11"/>
      <c r="CD128" s="11"/>
      <c r="CE128" s="11"/>
      <c r="CF128" s="11"/>
      <c r="CG128" s="11"/>
      <c r="CH128" s="11"/>
      <c r="CI128" s="11"/>
      <c r="CJ128" s="11"/>
      <c r="CK128" s="11"/>
      <c r="CL128" s="11"/>
      <c r="CM128" s="11"/>
      <c r="CN128" s="8"/>
      <c r="CO128" s="8"/>
      <c r="CP128" s="8"/>
      <c r="CQ128" s="8"/>
      <c r="CR128" s="8"/>
      <c r="CS128" s="8"/>
      <c r="CT128" s="8"/>
      <c r="CU128" s="8"/>
      <c r="CV128" s="8"/>
      <c r="CW128" s="8"/>
      <c r="CX128" s="8"/>
      <c r="CY128" s="8"/>
      <c r="CZ128" s="8"/>
      <c r="DA128" s="8"/>
      <c r="DB128" s="167"/>
      <c r="DC128" s="1"/>
    </row>
    <row r="129" spans="1:128" ht="37.5" customHeight="1">
      <c r="B129" s="130" t="s">
        <v>117</v>
      </c>
      <c r="C129" s="131"/>
      <c r="D129" s="132"/>
      <c r="BP129" s="141"/>
      <c r="BQ129" s="11"/>
      <c r="BR129" s="11"/>
      <c r="BS129" s="11"/>
      <c r="BT129" s="168"/>
      <c r="BU129" s="168"/>
      <c r="BV129" s="168"/>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67"/>
      <c r="DC129" s="1"/>
    </row>
    <row r="130" spans="1:128" ht="37.5" customHeight="1">
      <c r="B130" s="130" t="s">
        <v>118</v>
      </c>
      <c r="C130" s="131"/>
      <c r="D130" s="132"/>
      <c r="BP130" s="141"/>
      <c r="BQ130" s="11"/>
      <c r="BR130" s="11"/>
      <c r="BS130" s="11"/>
      <c r="BT130" s="168"/>
      <c r="BU130" s="168"/>
      <c r="BV130" s="168"/>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67"/>
      <c r="DC130" s="1"/>
    </row>
    <row r="131" spans="1:128" ht="37.5" customHeight="1">
      <c r="B131" s="130" t="s">
        <v>119</v>
      </c>
      <c r="C131" s="131"/>
      <c r="D131" s="132"/>
      <c r="BP131" s="141"/>
      <c r="BQ131" s="11"/>
      <c r="BR131" s="11"/>
      <c r="BS131" s="11"/>
      <c r="BT131" s="168"/>
      <c r="BU131" s="168"/>
      <c r="BV131" s="168"/>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67"/>
      <c r="DC131" s="1"/>
    </row>
    <row r="132" spans="1:128" ht="37.5" customHeight="1">
      <c r="B132" s="130" t="s">
        <v>130</v>
      </c>
      <c r="C132" s="131"/>
      <c r="D132" s="131"/>
      <c r="BP132" s="141"/>
      <c r="BQ132" s="11"/>
      <c r="BR132" s="11"/>
      <c r="BS132" s="11"/>
      <c r="BT132" s="8"/>
      <c r="BU132" s="8"/>
      <c r="BV132" s="8"/>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44"/>
    </row>
    <row r="133" spans="1:128" ht="37.5" customHeight="1">
      <c r="B133" s="130" t="s">
        <v>120</v>
      </c>
      <c r="C133" s="131"/>
      <c r="D133" s="132"/>
      <c r="BP133" s="14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8"/>
      <c r="CO133" s="8"/>
      <c r="CP133" s="8"/>
      <c r="CQ133" s="8"/>
      <c r="CR133" s="8"/>
      <c r="CS133" s="8"/>
      <c r="CT133" s="8"/>
      <c r="CU133" s="8"/>
      <c r="CV133" s="8"/>
      <c r="CW133" s="8"/>
      <c r="CX133" s="8"/>
      <c r="CY133" s="8"/>
      <c r="CZ133" s="8"/>
      <c r="DA133" s="8"/>
      <c r="DB133" s="144"/>
    </row>
    <row r="134" spans="1:128" ht="37.5" customHeight="1">
      <c r="B134" s="130" t="s">
        <v>121</v>
      </c>
      <c r="C134" s="131"/>
      <c r="D134" s="132"/>
      <c r="BP134" s="14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8"/>
      <c r="CO134" s="8"/>
      <c r="CP134" s="8"/>
      <c r="CQ134" s="8"/>
      <c r="CR134" s="8"/>
      <c r="CS134" s="8"/>
      <c r="CT134" s="8"/>
      <c r="CU134" s="8"/>
      <c r="CV134" s="8"/>
      <c r="CW134" s="8"/>
      <c r="CX134" s="8"/>
      <c r="CY134" s="8"/>
      <c r="CZ134" s="8"/>
      <c r="DA134" s="8"/>
      <c r="DB134" s="144"/>
    </row>
    <row r="135" spans="1:128" ht="37.5" customHeight="1">
      <c r="B135" s="130" t="s">
        <v>123</v>
      </c>
      <c r="C135" s="131"/>
      <c r="D135" s="132"/>
      <c r="BP135" s="134"/>
      <c r="BQ135" s="135" t="s">
        <v>122</v>
      </c>
      <c r="BR135" s="135"/>
      <c r="BS135" s="136"/>
      <c r="BT135" s="137" t="s">
        <v>136</v>
      </c>
      <c r="BU135" s="136"/>
      <c r="BV135" s="136"/>
      <c r="BW135" s="136"/>
      <c r="BX135" s="136"/>
      <c r="BY135" s="136"/>
      <c r="BZ135" s="136"/>
      <c r="CA135" s="136"/>
      <c r="CB135" s="136"/>
      <c r="CC135" s="136"/>
      <c r="CD135" s="136"/>
      <c r="CE135" s="136"/>
      <c r="CF135" s="136"/>
      <c r="CG135" s="136"/>
      <c r="CH135" s="138"/>
      <c r="CI135" s="138"/>
      <c r="CJ135" s="138"/>
      <c r="CK135" s="138"/>
      <c r="CL135" s="138"/>
      <c r="CM135" s="138"/>
      <c r="CN135" s="138"/>
      <c r="CO135" s="138"/>
      <c r="CP135" s="136"/>
      <c r="CQ135" s="136"/>
      <c r="CR135" s="139"/>
      <c r="CS135" s="139"/>
      <c r="CT135" s="139"/>
      <c r="CU135" s="139"/>
      <c r="CV135" s="139"/>
      <c r="CW135" s="139"/>
      <c r="CX135" s="139"/>
      <c r="CY135" s="139"/>
      <c r="CZ135" s="139"/>
      <c r="DA135" s="139"/>
      <c r="DB135" s="140"/>
    </row>
    <row r="136" spans="1:128" ht="37.5" customHeight="1">
      <c r="B136" s="130" t="s">
        <v>124</v>
      </c>
      <c r="C136" s="131"/>
      <c r="D136" s="132"/>
      <c r="BP136" s="141"/>
      <c r="BQ136" s="11"/>
      <c r="BR136" s="11"/>
      <c r="BS136" s="11"/>
      <c r="BT136" s="142" t="s">
        <v>134</v>
      </c>
      <c r="BU136" s="11"/>
      <c r="BV136" s="11"/>
      <c r="BW136" s="11"/>
      <c r="BX136" s="11"/>
      <c r="BY136" s="11"/>
      <c r="BZ136" s="11"/>
      <c r="CA136" s="11"/>
      <c r="CB136" s="11"/>
      <c r="CC136" s="11"/>
      <c r="CD136" s="11"/>
      <c r="CE136" s="11"/>
      <c r="CF136" s="11"/>
      <c r="CG136" s="11"/>
      <c r="CH136" s="143"/>
      <c r="CI136" s="143"/>
      <c r="CJ136" s="143"/>
      <c r="CK136" s="143"/>
      <c r="CL136" s="143"/>
      <c r="CM136" s="143"/>
      <c r="CN136" s="143"/>
      <c r="CO136" s="143"/>
      <c r="CP136" s="11"/>
      <c r="CQ136" s="11"/>
      <c r="CR136" s="8"/>
      <c r="CS136" s="8"/>
      <c r="CT136" s="8"/>
      <c r="CU136" s="8"/>
      <c r="CV136" s="8"/>
      <c r="CW136" s="8"/>
      <c r="CX136" s="8"/>
      <c r="CY136" s="8"/>
      <c r="CZ136" s="8"/>
      <c r="DA136" s="8"/>
      <c r="DB136" s="144"/>
    </row>
    <row r="137" spans="1:128" ht="37.5" customHeight="1">
      <c r="B137" s="130" t="s">
        <v>126</v>
      </c>
      <c r="C137" s="131"/>
      <c r="D137" s="132"/>
      <c r="BP137" s="141"/>
      <c r="BQ137" s="11"/>
      <c r="BR137" s="11"/>
      <c r="BS137" s="11"/>
      <c r="BT137" s="142" t="s">
        <v>135</v>
      </c>
      <c r="BU137" s="142"/>
      <c r="BV137" s="11"/>
      <c r="BW137" s="11"/>
      <c r="BX137" s="11"/>
      <c r="BY137" s="11"/>
      <c r="BZ137" s="11"/>
      <c r="CA137" s="11"/>
      <c r="CB137" s="11"/>
      <c r="CC137" s="11"/>
      <c r="CD137" s="11"/>
      <c r="CE137" s="11"/>
      <c r="CF137" s="11"/>
      <c r="CG137" s="11"/>
      <c r="CH137" s="143"/>
      <c r="CI137" s="143"/>
      <c r="CJ137" s="143"/>
      <c r="CK137" s="143"/>
      <c r="CL137" s="143"/>
      <c r="CM137" s="143"/>
      <c r="CN137" s="143"/>
      <c r="CO137" s="143"/>
      <c r="CP137" s="11"/>
      <c r="CQ137" s="11"/>
      <c r="CR137" s="8"/>
      <c r="CS137" s="8"/>
      <c r="CT137" s="8"/>
      <c r="CU137" s="8"/>
      <c r="CV137" s="8"/>
      <c r="CW137" s="8"/>
      <c r="CX137" s="8"/>
      <c r="CY137" s="8"/>
      <c r="CZ137" s="8"/>
      <c r="DA137" s="8"/>
      <c r="DB137" s="144"/>
    </row>
    <row r="138" spans="1:128" ht="37.5" customHeight="1">
      <c r="B138" s="130" t="s">
        <v>128</v>
      </c>
      <c r="C138" s="131"/>
      <c r="D138" s="132"/>
      <c r="BP138" s="141"/>
      <c r="BQ138" s="11"/>
      <c r="BR138" s="11"/>
      <c r="BS138" s="11"/>
      <c r="BT138" s="145" t="s">
        <v>125</v>
      </c>
      <c r="BU138" s="11"/>
      <c r="BV138" s="11"/>
      <c r="BW138" s="11"/>
      <c r="BX138" s="11"/>
      <c r="BY138" s="11"/>
      <c r="BZ138" s="11"/>
      <c r="CA138" s="11"/>
      <c r="CB138" s="11"/>
      <c r="CC138" s="11"/>
      <c r="CD138" s="11"/>
      <c r="CE138" s="11"/>
      <c r="CF138" s="11"/>
      <c r="CG138" s="11"/>
      <c r="CH138" s="143"/>
      <c r="CI138" s="143"/>
      <c r="CJ138" s="143"/>
      <c r="CK138" s="143"/>
      <c r="CL138" s="143"/>
      <c r="CM138" s="143"/>
      <c r="CN138" s="143"/>
      <c r="CO138" s="143"/>
      <c r="CP138" s="11"/>
      <c r="CQ138" s="11"/>
      <c r="CR138" s="8"/>
      <c r="CS138" s="8"/>
      <c r="CT138" s="8"/>
      <c r="CU138" s="8"/>
      <c r="CV138" s="8"/>
      <c r="CW138" s="8"/>
      <c r="CX138" s="8"/>
      <c r="CY138" s="8"/>
      <c r="CZ138" s="8"/>
      <c r="DA138" s="8"/>
      <c r="DB138" s="144"/>
    </row>
    <row r="139" spans="1:128" ht="37.5" customHeight="1">
      <c r="A139" s="153"/>
      <c r="B139" s="154" t="s">
        <v>63</v>
      </c>
      <c r="C139" s="154"/>
      <c r="D139" s="153"/>
      <c r="BP139" s="146"/>
      <c r="BQ139" s="147"/>
      <c r="BR139" s="147"/>
      <c r="BS139" s="147"/>
      <c r="BT139" s="148" t="s">
        <v>127</v>
      </c>
      <c r="BU139" s="147"/>
      <c r="BV139" s="147"/>
      <c r="BW139" s="147"/>
      <c r="BX139" s="147"/>
      <c r="BY139" s="147"/>
      <c r="BZ139" s="147"/>
      <c r="CA139" s="147"/>
      <c r="CB139" s="147"/>
      <c r="CC139" s="147"/>
      <c r="CD139" s="147"/>
      <c r="CE139" s="147"/>
      <c r="CF139" s="147"/>
      <c r="CG139" s="147"/>
      <c r="CH139" s="149"/>
      <c r="CI139" s="149"/>
      <c r="CJ139" s="149"/>
      <c r="CK139" s="149"/>
      <c r="CL139" s="149"/>
      <c r="CM139" s="149"/>
      <c r="CN139" s="149"/>
      <c r="CO139" s="149"/>
      <c r="CP139" s="147"/>
      <c r="CQ139" s="147"/>
      <c r="CR139" s="150"/>
      <c r="CS139" s="150"/>
      <c r="CT139" s="150"/>
      <c r="CU139" s="150"/>
      <c r="CV139" s="150"/>
      <c r="CW139" s="150"/>
      <c r="CX139" s="150"/>
      <c r="CY139" s="150"/>
      <c r="CZ139" s="150"/>
      <c r="DA139" s="150"/>
      <c r="DB139" s="151"/>
    </row>
    <row r="140" spans="1:128" s="1" customFormat="1" ht="37.5" customHeight="1">
      <c r="A140" s="133"/>
      <c r="CE140" s="1" t="str">
        <f>+BT129&amp;BU129</f>
        <v/>
      </c>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row>
    <row r="141" spans="1:128" s="1" customFormat="1" ht="37.5" customHeight="1">
      <c r="A141" s="133"/>
      <c r="CE141" s="1" t="str">
        <f>+BT130&amp;BU130</f>
        <v/>
      </c>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row>
    <row r="142" spans="1:128" s="1" customFormat="1" ht="37.5" customHeight="1">
      <c r="A142" s="133"/>
      <c r="CE142" s="1" t="str">
        <f>+BT131&amp;BU131</f>
        <v/>
      </c>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row>
    <row r="143" spans="1:128" s="1" customFormat="1" ht="37.5" customHeight="1">
      <c r="A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row>
    <row r="144" spans="1:128" s="1" customFormat="1" ht="12.95" customHeight="1">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row>
    <row r="145" spans="86:128" s="1" customFormat="1" ht="12.95" customHeight="1">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row>
    <row r="146" spans="86:128" s="1" customFormat="1" ht="12.95" customHeight="1">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row>
    <row r="147" spans="86:128" s="1" customFormat="1" ht="12.95" customHeight="1">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row>
    <row r="148" spans="86:128" s="1" customFormat="1" ht="12.95" customHeight="1">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row>
    <row r="149" spans="86:128" s="1" customFormat="1" ht="12.95" customHeight="1">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row>
    <row r="150" spans="86:128" s="1" customFormat="1" ht="12.95" customHeight="1">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row>
    <row r="151" spans="86:128" s="1" customFormat="1" ht="12.95" customHeight="1">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row>
    <row r="152" spans="86:128" s="1" customFormat="1" ht="12.95" customHeight="1">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row>
    <row r="153" spans="86:128" s="1" customFormat="1" ht="12.95" customHeight="1">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row>
    <row r="154" spans="86:128" s="1" customFormat="1" ht="12.95" customHeight="1">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row>
    <row r="155" spans="86:128" s="1" customFormat="1" ht="12.95" customHeight="1">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row>
    <row r="156" spans="86:128" s="1" customFormat="1" ht="12.95" customHeight="1">
      <c r="CH156" s="152" t="s">
        <v>63</v>
      </c>
      <c r="CI156" s="152"/>
      <c r="CJ156" s="152"/>
      <c r="CK156" s="152"/>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row>
    <row r="157" spans="86:128" s="1" customFormat="1" ht="12.95" customHeight="1">
      <c r="CH157" s="152" t="s">
        <v>63</v>
      </c>
      <c r="CI157" s="152"/>
      <c r="CJ157" s="152"/>
      <c r="CK157" s="152"/>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row>
    <row r="158" spans="86:128" s="1" customFormat="1" ht="12.95" customHeight="1">
      <c r="CH158" s="152" t="s">
        <v>63</v>
      </c>
      <c r="CI158" s="152"/>
      <c r="CJ158" s="152"/>
      <c r="CK158" s="152"/>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row>
    <row r="159" spans="86:128" s="1" customFormat="1" ht="12.95" customHeight="1">
      <c r="CH159" s="152" t="s">
        <v>63</v>
      </c>
      <c r="CI159" s="152"/>
      <c r="CJ159" s="152"/>
      <c r="CK159" s="152"/>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row>
    <row r="160" spans="86:128" s="1" customFormat="1" ht="12.95" customHeight="1">
      <c r="CH160" s="152" t="s">
        <v>63</v>
      </c>
      <c r="CI160" s="152"/>
      <c r="CJ160" s="152"/>
      <c r="CK160" s="152"/>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row>
    <row r="161" spans="86:128" s="1" customFormat="1" ht="12.95" customHeight="1">
      <c r="CH161" s="152" t="s">
        <v>63</v>
      </c>
      <c r="CI161" s="152"/>
      <c r="CJ161" s="152"/>
      <c r="CK161" s="152"/>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row>
    <row r="162" spans="86:128" s="1" customFormat="1" ht="12.95" customHeight="1">
      <c r="CH162" s="152" t="s">
        <v>63</v>
      </c>
      <c r="CI162" s="152"/>
      <c r="CJ162" s="152"/>
      <c r="CK162" s="152"/>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row>
    <row r="163" spans="86:128" s="1" customFormat="1" ht="12.95" customHeight="1">
      <c r="CH163" s="152" t="s">
        <v>63</v>
      </c>
      <c r="CI163" s="152"/>
      <c r="CJ163" s="152"/>
      <c r="CK163" s="152"/>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row>
    <row r="164" spans="86:128" s="1" customFormat="1" ht="12.95" customHeight="1">
      <c r="CH164" s="152" t="s">
        <v>63</v>
      </c>
      <c r="CI164" s="152"/>
      <c r="CJ164" s="152"/>
      <c r="CK164" s="152"/>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row>
    <row r="165" spans="86:128" s="1" customFormat="1" ht="12.95" customHeight="1">
      <c r="CH165" s="152" t="s">
        <v>63</v>
      </c>
      <c r="CI165" s="152"/>
      <c r="CJ165" s="152"/>
      <c r="CK165" s="152"/>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row>
    <row r="166" spans="86:128" s="1" customFormat="1" ht="12.95" customHeight="1">
      <c r="CH166" s="152" t="s">
        <v>63</v>
      </c>
      <c r="CI166" s="152"/>
      <c r="CJ166" s="152"/>
      <c r="CK166" s="152"/>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row>
    <row r="167" spans="86:128" s="1" customFormat="1" ht="12.95" customHeight="1">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row>
    <row r="168" spans="86:128" s="1" customFormat="1" ht="12.95" customHeight="1">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row>
    <row r="169" spans="86:128" s="1" customFormat="1" ht="12.95" customHeight="1">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row>
    <row r="170" spans="86:128" s="1" customFormat="1" ht="12.95" customHeight="1">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row>
    <row r="171" spans="86:128" s="1" customFormat="1" ht="12.95" customHeight="1">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row>
    <row r="172" spans="86:128" s="1" customFormat="1" ht="12.95" customHeight="1">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row>
    <row r="173" spans="86:128" s="1" customFormat="1" ht="12.95" customHeight="1">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row>
    <row r="174" spans="86:128" s="1" customFormat="1" ht="12.95" customHeight="1">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row>
    <row r="175" spans="86:128" s="1" customFormat="1" ht="12.95" customHeight="1">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row>
    <row r="177" spans="92:128" s="1" customFormat="1" ht="12.95" customHeight="1">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row>
    <row r="178" spans="92:128" s="1" customFormat="1" ht="12.95" customHeight="1">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row>
    <row r="179" spans="92:128" s="1" customFormat="1" ht="12.95" customHeight="1">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row>
    <row r="180" spans="92:128" s="1" customFormat="1" ht="12.95" customHeight="1">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row>
    <row r="181" spans="92:128" s="1" customFormat="1" ht="12.95" customHeight="1">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row>
    <row r="182" spans="92:128" s="1" customFormat="1" ht="12.95" customHeight="1">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row>
    <row r="183" spans="92:128" s="1" customFormat="1" ht="12.95" customHeight="1">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row>
    <row r="184" spans="92:128" s="1" customFormat="1" ht="12.95" customHeight="1">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row>
    <row r="185" spans="92:128" s="1" customFormat="1" ht="12.95" customHeight="1">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row>
    <row r="186" spans="92:128" s="1" customFormat="1" ht="12.95" customHeight="1">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row>
    <row r="187" spans="92:128" s="1" customFormat="1" ht="12.95" customHeight="1">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row>
    <row r="188" spans="92:128" s="1" customFormat="1" ht="12.95" customHeight="1">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row>
    <row r="189" spans="92:128" s="1" customFormat="1" ht="12.95" customHeight="1">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row>
    <row r="190" spans="92:128" s="1" customFormat="1" ht="12.95" customHeight="1">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row>
    <row r="191" spans="92:128" s="1" customFormat="1" ht="12.95" customHeight="1">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row>
    <row r="192" spans="92:128" s="1" customFormat="1" ht="12.95" customHeight="1">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row>
    <row r="193" spans="92:128" s="1" customFormat="1" ht="12.95" customHeight="1">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row>
    <row r="194" spans="92:128" s="1" customFormat="1" ht="12.95" customHeight="1">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row>
    <row r="195" spans="92:128" s="1" customFormat="1" ht="12.95" customHeight="1">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row>
    <row r="196" spans="92:128" s="1" customFormat="1" ht="12.95" customHeight="1">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row>
    <row r="197" spans="92:128" s="1" customFormat="1" ht="12.95" customHeight="1">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row>
    <row r="198" spans="92:128" s="1" customFormat="1" ht="12.95" customHeight="1">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row>
    <row r="199" spans="92:128" s="1" customFormat="1" ht="12.95" customHeight="1">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row>
    <row r="200" spans="92:128" s="1" customFormat="1" ht="12.95" customHeight="1">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row>
    <row r="201" spans="92:128" s="1" customFormat="1" ht="12.95" customHeight="1">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row>
    <row r="202" spans="92:128" s="1" customFormat="1" ht="12.95" customHeight="1">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row>
    <row r="203" spans="92:128" s="1" customFormat="1" ht="12.95" customHeight="1">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row>
    <row r="204" spans="92:128" s="1" customFormat="1" ht="12.95" customHeight="1">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row>
    <row r="205" spans="92:128" s="1" customFormat="1" ht="12.95" customHeight="1">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row>
    <row r="206" spans="92:128" s="1" customFormat="1" ht="12.95" customHeight="1">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row>
    <row r="207" spans="92:128" s="1" customFormat="1" ht="12.95" customHeight="1">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row>
    <row r="208" spans="92:128" s="1" customFormat="1" ht="12.95" customHeight="1">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row>
    <row r="209" spans="92:128" s="1" customFormat="1" ht="12.95" customHeight="1">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row>
    <row r="210" spans="92:128" s="1" customFormat="1" ht="12.95" customHeight="1">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row>
    <row r="211" spans="92:128" s="1" customFormat="1" ht="12.95" customHeight="1">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row>
  </sheetData>
  <mergeCells count="188">
    <mergeCell ref="BP115:DB116"/>
    <mergeCell ref="AM56:BF61"/>
    <mergeCell ref="BJ58:BK60"/>
    <mergeCell ref="BL58:CC60"/>
    <mergeCell ref="CD58:CL60"/>
    <mergeCell ref="CP58:DA60"/>
    <mergeCell ref="CQ61:CY63"/>
    <mergeCell ref="BD53:BK54"/>
    <mergeCell ref="BL53:BT54"/>
    <mergeCell ref="BU53:CC54"/>
    <mergeCell ref="CD53:CL54"/>
    <mergeCell ref="DD53:DL54"/>
    <mergeCell ref="BJ55:BK57"/>
    <mergeCell ref="BL55:CC57"/>
    <mergeCell ref="CD55:CL57"/>
    <mergeCell ref="CQ55:CY57"/>
    <mergeCell ref="DD55:DL57"/>
    <mergeCell ref="B120:BK127"/>
    <mergeCell ref="B115:BN119"/>
    <mergeCell ref="AM49:AT50"/>
    <mergeCell ref="AU49:BC50"/>
    <mergeCell ref="BD49:BK50"/>
    <mergeCell ref="BL49:BT50"/>
    <mergeCell ref="BU49:CC50"/>
    <mergeCell ref="CD49:CL50"/>
    <mergeCell ref="CN49:DK50"/>
    <mergeCell ref="AM51:AT52"/>
    <mergeCell ref="AU51:BC52"/>
    <mergeCell ref="BD51:BK52"/>
    <mergeCell ref="BL51:BT52"/>
    <mergeCell ref="BU51:CC52"/>
    <mergeCell ref="CD51:CL52"/>
    <mergeCell ref="CO51:DB54"/>
    <mergeCell ref="AM53:AT54"/>
    <mergeCell ref="AU53:BC54"/>
    <mergeCell ref="D39:AC40"/>
    <mergeCell ref="AD39:AG40"/>
    <mergeCell ref="CN45:DK46"/>
    <mergeCell ref="D47:AC48"/>
    <mergeCell ref="AD47:AG48"/>
    <mergeCell ref="AH47:AL48"/>
    <mergeCell ref="AM47:AT48"/>
    <mergeCell ref="AU47:BC48"/>
    <mergeCell ref="BD47:BK48"/>
    <mergeCell ref="BL47:BT48"/>
    <mergeCell ref="BU47:CC48"/>
    <mergeCell ref="CD47:CL48"/>
    <mergeCell ref="CN47:DK48"/>
    <mergeCell ref="D45:AC46"/>
    <mergeCell ref="AD45:AG46"/>
    <mergeCell ref="AH45:AL46"/>
    <mergeCell ref="AM45:AT46"/>
    <mergeCell ref="AU45:BC46"/>
    <mergeCell ref="BD45:BK46"/>
    <mergeCell ref="BL45:BT46"/>
    <mergeCell ref="BU45:CC46"/>
    <mergeCell ref="CD45:CL46"/>
    <mergeCell ref="BL41:BT42"/>
    <mergeCell ref="BU41:CC42"/>
    <mergeCell ref="CD41:CL42"/>
    <mergeCell ref="CN41:DK42"/>
    <mergeCell ref="D43:AC44"/>
    <mergeCell ref="AD43:AG44"/>
    <mergeCell ref="AH43:AL44"/>
    <mergeCell ref="AM43:AT44"/>
    <mergeCell ref="AU43:BC44"/>
    <mergeCell ref="BD43:BK44"/>
    <mergeCell ref="D41:AC42"/>
    <mergeCell ref="AD41:AG42"/>
    <mergeCell ref="AH41:AL42"/>
    <mergeCell ref="AM41:AT42"/>
    <mergeCell ref="AU41:BC42"/>
    <mergeCell ref="BD41:BK42"/>
    <mergeCell ref="BL43:BT44"/>
    <mergeCell ref="BU43:CC44"/>
    <mergeCell ref="CD43:CL44"/>
    <mergeCell ref="CN43:DK44"/>
    <mergeCell ref="AH39:AL40"/>
    <mergeCell ref="AM39:AT40"/>
    <mergeCell ref="AU39:BC40"/>
    <mergeCell ref="BU35:CC36"/>
    <mergeCell ref="CD35:CL36"/>
    <mergeCell ref="CN35:DK36"/>
    <mergeCell ref="DM35:DO36"/>
    <mergeCell ref="D37:AC38"/>
    <mergeCell ref="AD37:AG38"/>
    <mergeCell ref="AH37:AL38"/>
    <mergeCell ref="AM37:AT38"/>
    <mergeCell ref="AU37:BC38"/>
    <mergeCell ref="BD37:BK38"/>
    <mergeCell ref="BD39:BK40"/>
    <mergeCell ref="BL39:BT40"/>
    <mergeCell ref="BU39:CC40"/>
    <mergeCell ref="CD39:CL40"/>
    <mergeCell ref="CN39:DK40"/>
    <mergeCell ref="DM39:DO40"/>
    <mergeCell ref="BL37:BT38"/>
    <mergeCell ref="BU37:CC38"/>
    <mergeCell ref="CD37:CL38"/>
    <mergeCell ref="CN37:DK38"/>
    <mergeCell ref="DM37:DO38"/>
    <mergeCell ref="BL34:BT34"/>
    <mergeCell ref="BU34:CC34"/>
    <mergeCell ref="CD34:CL34"/>
    <mergeCell ref="D35:AC36"/>
    <mergeCell ref="AD35:AG36"/>
    <mergeCell ref="AH35:AL36"/>
    <mergeCell ref="AM35:AT36"/>
    <mergeCell ref="AU35:BC36"/>
    <mergeCell ref="BD35:BK36"/>
    <mergeCell ref="BL35:BT36"/>
    <mergeCell ref="D33:AC34"/>
    <mergeCell ref="AD33:AG34"/>
    <mergeCell ref="AH33:AL34"/>
    <mergeCell ref="AM33:AT34"/>
    <mergeCell ref="AU33:BC34"/>
    <mergeCell ref="BD33:BK34"/>
    <mergeCell ref="BH28:BO30"/>
    <mergeCell ref="BP28:BW30"/>
    <mergeCell ref="BX28:CD30"/>
    <mergeCell ref="CE28:CL30"/>
    <mergeCell ref="CN28:DK30"/>
    <mergeCell ref="CN31:DK33"/>
    <mergeCell ref="BL33:CL33"/>
    <mergeCell ref="CN22:DK24"/>
    <mergeCell ref="D25:I30"/>
    <mergeCell ref="J25:S30"/>
    <mergeCell ref="T25:Y30"/>
    <mergeCell ref="Z25:BE30"/>
    <mergeCell ref="BH25:BO27"/>
    <mergeCell ref="BP25:BW27"/>
    <mergeCell ref="BX25:CD27"/>
    <mergeCell ref="CE25:CL27"/>
    <mergeCell ref="CN25:DM27"/>
    <mergeCell ref="E17:H17"/>
    <mergeCell ref="I17:AF19"/>
    <mergeCell ref="AH17:AO20"/>
    <mergeCell ref="AP17:AY20"/>
    <mergeCell ref="AZ17:BH20"/>
    <mergeCell ref="BJ19:BM21"/>
    <mergeCell ref="EZ14:FS16"/>
    <mergeCell ref="I16:AF16"/>
    <mergeCell ref="BJ16:BM18"/>
    <mergeCell ref="BN16:BX18"/>
    <mergeCell ref="BY16:CB18"/>
    <mergeCell ref="CC16:CL18"/>
    <mergeCell ref="CN16:DL18"/>
    <mergeCell ref="BN19:BX21"/>
    <mergeCell ref="BY19:CB21"/>
    <mergeCell ref="CC19:CL21"/>
    <mergeCell ref="CN19:DL21"/>
    <mergeCell ref="I20:Z20"/>
    <mergeCell ref="E21:H21"/>
    <mergeCell ref="I21:AF23"/>
    <mergeCell ref="AH21:AO23"/>
    <mergeCell ref="AP21:BH23"/>
    <mergeCell ref="BJ22:CL23"/>
    <mergeCell ref="CN11:DF12"/>
    <mergeCell ref="E12:H12"/>
    <mergeCell ref="I12:AF13"/>
    <mergeCell ref="CN13:DO14"/>
    <mergeCell ref="I14:AF15"/>
    <mergeCell ref="AH14:AO16"/>
    <mergeCell ref="AP14:AY16"/>
    <mergeCell ref="AZ14:BH16"/>
    <mergeCell ref="AH11:AO13"/>
    <mergeCell ref="AP11:BH13"/>
    <mergeCell ref="BJ11:BQ12"/>
    <mergeCell ref="BR11:BT12"/>
    <mergeCell ref="BU11:BV12"/>
    <mergeCell ref="BW11:CK12"/>
    <mergeCell ref="I11:AF11"/>
    <mergeCell ref="BC7:BD7"/>
    <mergeCell ref="BI7:CE8"/>
    <mergeCell ref="AL9:BD9"/>
    <mergeCell ref="CN9:DO10"/>
    <mergeCell ref="E10:F10"/>
    <mergeCell ref="I10:N10"/>
    <mergeCell ref="Q3:AG4"/>
    <mergeCell ref="AH4:BH5"/>
    <mergeCell ref="BJ4:BT5"/>
    <mergeCell ref="D6:V6"/>
    <mergeCell ref="AL7:AO7"/>
    <mergeCell ref="AP7:AR7"/>
    <mergeCell ref="AS7:AT7"/>
    <mergeCell ref="AU7:AW7"/>
    <mergeCell ref="AX7:AY7"/>
    <mergeCell ref="AZ7:BB7"/>
  </mergeCells>
  <phoneticPr fontId="3"/>
  <conditionalFormatting sqref="AZ17:BH20">
    <cfRule type="expression" dxfId="4" priority="4">
      <formula>$AZ$17&lt;0</formula>
    </cfRule>
  </conditionalFormatting>
  <conditionalFormatting sqref="CD55 CD58">
    <cfRule type="expression" dxfId="3" priority="5">
      <formula>$AU$49=$CD$49</formula>
    </cfRule>
  </conditionalFormatting>
  <conditionalFormatting sqref="BU49:CC50">
    <cfRule type="expression" dxfId="2" priority="3">
      <formula>$BU$49=0</formula>
    </cfRule>
  </conditionalFormatting>
  <conditionalFormatting sqref="BU51:CC52">
    <cfRule type="expression" dxfId="1" priority="2">
      <formula>$BU$51=0</formula>
    </cfRule>
  </conditionalFormatting>
  <conditionalFormatting sqref="CD49:CL50">
    <cfRule type="expression" dxfId="0" priority="1">
      <formula>$CD$49=0</formula>
    </cfRule>
  </conditionalFormatting>
  <dataValidations count="2">
    <dataValidation imeMode="halfKatakana" allowBlank="1" showInputMessage="1" showErrorMessage="1" sqref="I16:AF16 I11:AF11"/>
    <dataValidation type="custom" allowBlank="1" showInputMessage="1" showErrorMessage="1" errorTitle="保留金不足" error="保留金が不足しています_x000a_出来高(B)が90％を超過していますので_x000a_まるめ計算の金額を入力してください" sqref="CD55:CL57">
      <formula1>CD55&lt;=CQ61</formula1>
    </dataValidation>
  </dataValidations>
  <printOptions horizontalCentered="1" verticalCentered="1"/>
  <pageMargins left="0.70866141732283472" right="0.38" top="0.59" bottom="0.42" header="0.31496062992125984" footer="0.31496062992125984"/>
  <pageSetup paperSize="9" scale="40" orientation="landscape" r:id="rId1"/>
  <headerFooter>
    <oddHeader>&amp;Rver.20230801</oddHeader>
  </headerFooter>
  <rowBreaks count="1" manualBreakCount="1">
    <brk id="64" max="11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請求書（総価契約）</vt:lpstr>
      <vt:lpstr>出来高明細書（フォーマット）</vt:lpstr>
      <vt:lpstr>請求書（入力例）総価契約</vt:lpstr>
      <vt:lpstr>'出来高明細書（フォーマット）'!Print_Area</vt:lpstr>
      <vt:lpstr>'請求書（総価契約）'!Print_Area</vt:lpstr>
      <vt:lpstr>'請求書（入力例）総価契約'!Print_Area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松井 和憲</dc:creator>
  <cp:lastModifiedBy>村田 優樹</cp:lastModifiedBy>
  <cp:lastPrinted>2023-07-18T00:40:31Z</cp:lastPrinted>
  <dcterms:created xsi:type="dcterms:W3CDTF">2023-06-19T02:54:08Z</dcterms:created>
  <dcterms:modified xsi:type="dcterms:W3CDTF">2023-10-11T07:28:58Z</dcterms:modified>
</cp:coreProperties>
</file>